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kada-04\Desktop\HP\public_html\pdf\"/>
    </mc:Choice>
  </mc:AlternateContent>
  <bookViews>
    <workbookView xWindow="15855" yWindow="255" windowWidth="11685" windowHeight="12330"/>
  </bookViews>
  <sheets>
    <sheet name="様式１" sheetId="1" r:id="rId1"/>
    <sheet name="様式２" sheetId="2" r:id="rId2"/>
    <sheet name="様式３-１" sheetId="3" r:id="rId3"/>
    <sheet name="様式３－２" sheetId="4" r:id="rId4"/>
    <sheet name="様式用別紙１" sheetId="5" r:id="rId5"/>
    <sheet name="様式４（商工会記載）" sheetId="6" r:id="rId6"/>
    <sheet name="様式５（事業者作成）" sheetId="7" r:id="rId7"/>
    <sheet name="※県連用" sheetId="8" r:id="rId8"/>
  </sheets>
  <externalReferences>
    <externalReference r:id="rId9"/>
  </externalReferences>
  <definedNames>
    <definedName name="〒下４ケタ">'様式３-１'!$H$8</definedName>
    <definedName name="〒上３ケタ">'様式３-１'!$F$8</definedName>
    <definedName name="_xlnm.Print_Area" localSheetId="3">'様式３－２'!$A$1:$I$29</definedName>
    <definedName name="_xlnm.Print_Area" localSheetId="5">'様式４（商工会記載）'!$A$1:$H$33</definedName>
    <definedName name="_xlnm.Print_Area" localSheetId="4">様式用別紙１!$A$1:$I$28</definedName>
    <definedName name="アドレス">'様式３-１'!$L$10</definedName>
    <definedName name="完了予定月">'様式５（事業者作成）'!$F$24</definedName>
    <definedName name="完了予定日">'様式５（事業者作成）'!$H$24</definedName>
    <definedName name="完了予定年">'様式５（事業者作成）'!$D$24</definedName>
    <definedName name="業種">'様式３-１'!$L$5</definedName>
    <definedName name="携帯番号">'様式３-１'!$E$11</definedName>
    <definedName name="経費区分①">'様式３－２'!$B$4</definedName>
    <definedName name="経費区分②">'様式３－２'!$B$5</definedName>
    <definedName name="経費区分③">'様式３－２'!$B$6</definedName>
    <definedName name="経費区分④">'様式３－２'!$B$7</definedName>
    <definedName name="経費区分⑤">'様式３－２'!$B$8</definedName>
    <definedName name="経費内訳①">'様式３－２'!$E$4</definedName>
    <definedName name="経費内訳②">'様式３－２'!$E$5</definedName>
    <definedName name="経費内訳③">'様式３－２'!$E$6</definedName>
    <definedName name="経費内訳④">'様式３－２'!$E$7</definedName>
    <definedName name="経費内訳⑤">'様式３－２'!$E$8</definedName>
    <definedName name="経理担当氏名">'様式５（事業者作成）'!$K$39</definedName>
    <definedName name="経理担当役職">'様式５（事業者作成）'!$C$39</definedName>
    <definedName name="指導員名">'様式４（商工会記載）'!$E$11</definedName>
    <definedName name="資本金">'様式３-１'!$E$6</definedName>
    <definedName name="収入金に関する事項">'様式５（事業者作成）'!$B$33</definedName>
    <definedName name="住___所">様式１!$D$7</definedName>
    <definedName name="従業員">'様式３-１'!$E$5</definedName>
    <definedName name="商工会名">'様式４（商工会記載）'!$E$8</definedName>
    <definedName name="消費税">'様式５（事業者作成）'!$B$36</definedName>
    <definedName name="西暦年">'様式３-１'!$M$6</definedName>
    <definedName name="創業月">'様式３-１'!$P$6</definedName>
    <definedName name="対象経費調達自己資金">'様式３－２'!$C$16</definedName>
    <definedName name="対象経費調達補助金">'様式３－２'!$C$17</definedName>
    <definedName name="対象経費内訳合計">'様式３－２'!$E$9</definedName>
    <definedName name="代表者の役職・氏名">様式１!$D$9</definedName>
    <definedName name="担当者氏名">'様式３-１'!$L$7</definedName>
    <definedName name="地域">'[1]リスト（修正不可）'!$A$3:$A$49</definedName>
    <definedName name="中分類">'[1]リスト（修正不可）'!$D$3:$D$99</definedName>
    <definedName name="注_">'様式３-１'!$C$12</definedName>
    <definedName name="電話番号">'様式３-１'!$E$10</definedName>
    <definedName name="内容・必要理由①">'様式３－２'!$C$4</definedName>
    <definedName name="内容・必要理由②">'様式３－２'!$C$5</definedName>
    <definedName name="内容・必要理由③">'様式３－２'!$C$6</definedName>
    <definedName name="内容・必要理由④">'様式３－２'!$C$7</definedName>
    <definedName name="内容・必要理由⑤">'様式３－２'!$C$8</definedName>
    <definedName name="補助金交付申請額">'様式３－２'!$H$10</definedName>
    <definedName name="補助金相当額手当その他">'様式３－２'!$G$19</definedName>
    <definedName name="補助金相当額手当その他調達先">'様式３－２'!$I$19</definedName>
    <definedName name="補助金相当額手当金融機関金">'様式３－２'!$G$17</definedName>
    <definedName name="補助金相当額手当合計額">'様式３－２'!$G$20</definedName>
    <definedName name="補助金相当額手当自己資金">'様式３－２'!$G$16</definedName>
    <definedName name="補助金相当額手当調達先">'様式３－２'!$I$17</definedName>
    <definedName name="補助対象経費①">'様式３－２'!$H$4</definedName>
    <definedName name="補助対象経費②">'様式３－２'!$H$5</definedName>
    <definedName name="補助対象経費③">'様式３－２'!$H$6</definedName>
    <definedName name="補助対象経費④">'様式３－２'!$H$7</definedName>
    <definedName name="補助対象経費⑤">'様式３－２'!$H$8</definedName>
    <definedName name="補助対象経費合計">'様式３－２'!$H$9</definedName>
    <definedName name="補助対象経費調達その他">'様式３－２'!$C$20</definedName>
    <definedName name="補助対象経費調達その他調達先">'様式３－２'!$D$20</definedName>
    <definedName name="補助対象経費調達金融機関">'様式３－２'!$C$19</definedName>
    <definedName name="補助対象経費調達金融調達先">'様式３－２'!$D$19</definedName>
    <definedName name="補助対象経費調達合計">'様式３－２'!$C$21</definedName>
    <definedName name="名___称">様式１!$D$8</definedName>
    <definedName name="役職">'様式３-１'!$E$7</definedName>
    <definedName name="様式２企業概要">様式２!$B$7</definedName>
    <definedName name="様式２経営方針・目標と今後のプラン">様式２!$B$13</definedName>
    <definedName name="様式２顧客ニーズと市場の動向">様式２!$B$9</definedName>
    <definedName name="様式２自社や自社の提供する商品・サービスの強み">様式２!$B$11</definedName>
    <definedName name="様式３対象経費調達自己資金">様式用別紙１!$C$23</definedName>
    <definedName name="様式３対象経費調達補助金">様式用別紙１!$C$24</definedName>
    <definedName name="様式３別紙経費区分①">様式用別紙１!$B$5</definedName>
    <definedName name="様式３別紙経費区分②">様式用別紙１!$B$6</definedName>
    <definedName name="様式３別紙経費区分③">様式用別紙１!$B$7</definedName>
    <definedName name="様式３別紙経費区分④">様式用別紙１!$B$8</definedName>
    <definedName name="様式３別紙経費区分⑤">様式用別紙１!$B$9</definedName>
    <definedName name="様式３別紙経費区分⑥">様式用別紙１!$B$10</definedName>
    <definedName name="様式３別紙経費区分⑦">様式用別紙１!$B$11</definedName>
    <definedName name="様式３別紙経費区分⑧">様式用別紙１!$B$12</definedName>
    <definedName name="様式３別紙経費区分⑨">様式用別紙１!$B$13</definedName>
    <definedName name="様式３別紙経費区分⑩">様式用別紙１!$B$14</definedName>
    <definedName name="様式３別紙経費区分⑪">様式用別紙１!$B$15</definedName>
    <definedName name="様式３別紙経費区分⑫">様式用別紙１!$B$16</definedName>
    <definedName name="様式３別紙経費内訳①">様式用別紙１!$E$5</definedName>
    <definedName name="様式３別紙経費内訳②">様式用別紙１!$E$6</definedName>
    <definedName name="様式３別紙経費内訳③">様式用別紙１!$E$7</definedName>
    <definedName name="様式３別紙経費内訳④">様式用別紙１!$E$8</definedName>
    <definedName name="様式３別紙経費内訳⑤">様式用別紙１!$E$9</definedName>
    <definedName name="様式３別紙経費内訳⑥">様式用別紙１!$E$10</definedName>
    <definedName name="様式３別紙経費内訳⑦">様式用別紙１!$E$11</definedName>
    <definedName name="様式３別紙経費内訳⑧">様式用別紙１!$E$12</definedName>
    <definedName name="様式３別紙経費内訳⑨">様式用別紙１!$E$13</definedName>
    <definedName name="様式３別紙経費内訳⑩">様式用別紙１!$E$14</definedName>
    <definedName name="様式３別紙経費内訳⑪">様式用別紙１!$E$15</definedName>
    <definedName name="様式３別紙経費内訳⑫">様式用別紙１!$E$16</definedName>
    <definedName name="様式３別紙経費内訳合計">様式用別紙１!$E$17</definedName>
    <definedName name="様式３別紙対象経費調達自己資金">様式用別紙１!$C$23</definedName>
    <definedName name="様式３別紙対象経費調達補助金">様式用別紙１!$C$24</definedName>
    <definedName name="様式３別紙内容・必要理由①">様式用別紙１!$C$5</definedName>
    <definedName name="様式３別紙内容・必要理由②">様式用別紙１!$C$6</definedName>
    <definedName name="様式３別紙内容・必要理由③">様式用別紙１!$C$7</definedName>
    <definedName name="様式３別紙内容・必要理由④">様式用別紙１!$C$8</definedName>
    <definedName name="様式３別紙内容・必要理由⑤">様式用別紙１!$C$9</definedName>
    <definedName name="様式３別紙内容・必要理由⑥">様式用別紙１!$C$10</definedName>
    <definedName name="様式３別紙内容・必要理由⑦">様式用別紙１!$C$11</definedName>
    <definedName name="様式３別紙内容・必要理由⑧">様式用別紙１!$C$12</definedName>
    <definedName name="様式３別紙内容・必要理由⑨">様式用別紙１!$C$13</definedName>
    <definedName name="様式３別紙内容・必要理由⑩">様式用別紙１!$C$14</definedName>
    <definedName name="様式３別紙内容・必要理由⑪">様式用別紙１!$C$15</definedName>
    <definedName name="様式３別紙内容・必要理由⑫">様式用別紙１!$C$16</definedName>
    <definedName name="様式３別紙補助金申請額">様式用別紙１!$H$18</definedName>
    <definedName name="様式３別紙補助金相当額手当その他">様式用別紙１!$G$26</definedName>
    <definedName name="様式３別紙補助金相当額手当その他調達先">様式用別紙１!$I$26</definedName>
    <definedName name="様式３別紙補助金相当額手当金融機関金">様式用別紙１!$G$24</definedName>
    <definedName name="様式３別紙補助金相当額手当合計額">様式用別紙１!$G$27</definedName>
    <definedName name="様式３別紙補助金相当額手当自己資金">様式用別紙１!$G$23</definedName>
    <definedName name="様式３別紙補助金相当額手当調達先">様式用別紙１!$I$24</definedName>
    <definedName name="様式３別紙補助対象経費①">様式用別紙１!$H$5</definedName>
    <definedName name="様式３別紙補助対象経費②">様式用別紙１!$H$6</definedName>
    <definedName name="様式３別紙補助対象経費③">様式用別紙１!$H$7</definedName>
    <definedName name="様式３別紙補助対象経費④">様式用別紙１!$H$8</definedName>
    <definedName name="様式３別紙補助対象経費⑤">様式用別紙１!$H$9</definedName>
    <definedName name="様式３別紙補助対象経費⑥">様式用別紙１!$H$10</definedName>
    <definedName name="様式３別紙補助対象経費⑦">様式用別紙１!$H$11</definedName>
    <definedName name="様式３別紙補助対象経費⑧">様式用別紙１!$H$12</definedName>
    <definedName name="様式３別紙補助対象経費⑨">様式用別紙１!$H$13</definedName>
    <definedName name="様式３別紙補助対象経費⑩">様式用別紙１!$H$14</definedName>
    <definedName name="様式３別紙補助対象経費⑪">様式用別紙１!$H$15</definedName>
    <definedName name="様式３別紙補助対象経費⑫">様式用別紙１!$H$16</definedName>
    <definedName name="様式３別紙補助対象経費合計">様式用別紙１!$H$17</definedName>
    <definedName name="様式３別紙補助対象経費調達その他">様式用別紙１!$C$27</definedName>
    <definedName name="様式３別紙補助対象経費調達その他調達先">様式用別紙１!$D$27</definedName>
    <definedName name="様式３別紙補助対象経費調達金融機関">様式用別紙１!$C$26</definedName>
    <definedName name="様式３別紙補助対象経費調達金融調達先">様式用別紙１!$D$26</definedName>
    <definedName name="様式３別紙補助対象経費調達合計">様式用別紙１!$C$28</definedName>
    <definedName name="様式３補助事業で行う事業名">'様式３-１'!$C$21</definedName>
    <definedName name="様式３補助事業の具体的内容">'様式３-１'!$C$23</definedName>
    <definedName name="様式３補助事業の効果">'様式３-１'!$C$25</definedName>
    <definedName name="様式４企業からの要望">'様式４（商工会記載）'!$B$27</definedName>
    <definedName name="様式４支援対象事業者名">'様式４（商工会記載）'!$C$21</definedName>
    <definedName name="様式４支援内容の詳細">'様式４（商工会記載）'!$B$33</definedName>
    <definedName name="様式４支援目標">'様式４（商工会記載）'!$B$29</definedName>
    <definedName name="様式４事業名">'様式４（商工会記載）'!$C$22</definedName>
    <definedName name="様式４連携する支援機関">'様式４（商工会記載）'!$B$31</definedName>
    <definedName name="連絡担当者住所">'様式３-１'!$E$9</definedName>
  </definedNames>
  <calcPr calcId="152511"/>
</workbook>
</file>

<file path=xl/calcChain.xml><?xml version="1.0" encoding="utf-8"?>
<calcChain xmlns="http://schemas.openxmlformats.org/spreadsheetml/2006/main">
  <c r="BH4" i="8" l="1"/>
  <c r="BF4" i="8"/>
  <c r="BE4" i="8"/>
  <c r="BB4" i="8"/>
  <c r="AZ4" i="8"/>
  <c r="AY4" i="8"/>
  <c r="AX4" i="8"/>
  <c r="AW4" i="8"/>
  <c r="BI4" i="8"/>
  <c r="BG4" i="8"/>
  <c r="BC4" i="8"/>
  <c r="BA4" i="8"/>
  <c r="H9" i="4"/>
  <c r="AV4" i="8" s="1"/>
  <c r="AA4" i="8"/>
  <c r="G20" i="4"/>
  <c r="BJ4" i="8" s="1"/>
  <c r="C21" i="4"/>
  <c r="BD4" i="8" s="1"/>
  <c r="G27" i="5"/>
  <c r="C28" i="5"/>
  <c r="H17" i="5"/>
  <c r="AU4" i="8" s="1"/>
  <c r="DI4" i="8"/>
  <c r="DH4" i="8"/>
  <c r="DG4" i="8"/>
  <c r="DF4" i="8"/>
  <c r="DE4" i="8"/>
  <c r="DD4" i="8"/>
  <c r="DC4" i="8"/>
  <c r="DB4" i="8"/>
  <c r="DA4" i="8"/>
  <c r="CZ4" i="8"/>
  <c r="CY4" i="8"/>
  <c r="CX4" i="8"/>
  <c r="CW4" i="8"/>
  <c r="CV4" i="8"/>
  <c r="CU4" i="8"/>
  <c r="CT4" i="8"/>
  <c r="CS4" i="8"/>
  <c r="CR4" i="8"/>
  <c r="CQ4" i="8"/>
  <c r="CP4" i="8"/>
  <c r="CO4" i="8"/>
  <c r="CN4" i="8"/>
  <c r="CM4" i="8"/>
  <c r="CL4" i="8"/>
  <c r="CK4" i="8"/>
  <c r="CJ4" i="8"/>
  <c r="CI4" i="8"/>
  <c r="CH4" i="8"/>
  <c r="CG4" i="8"/>
  <c r="CF4" i="8"/>
  <c r="CE4" i="8"/>
  <c r="CD4" i="8"/>
  <c r="CC4" i="8"/>
  <c r="CB4" i="8"/>
  <c r="CA4" i="8"/>
  <c r="BZ4" i="8"/>
  <c r="BY4" i="8"/>
  <c r="BX4" i="8"/>
  <c r="BW4" i="8"/>
  <c r="BV4" i="8"/>
  <c r="BU4" i="8" l="1"/>
  <c r="BT4" i="8"/>
  <c r="BS4" i="8"/>
  <c r="BR4" i="8"/>
  <c r="BQ4" i="8"/>
  <c r="BP4" i="8"/>
  <c r="BO4" i="8"/>
  <c r="BN4" i="8"/>
  <c r="BM4" i="8"/>
  <c r="BL4" i="8"/>
  <c r="BK4" i="8"/>
  <c r="AT4" i="8"/>
  <c r="AS4" i="8"/>
  <c r="AQ4" i="8"/>
  <c r="AR4" i="8"/>
  <c r="AP4" i="8"/>
  <c r="AO4" i="8"/>
  <c r="AN4" i="8"/>
  <c r="AM4" i="8"/>
  <c r="AL4" i="8"/>
  <c r="AK4" i="8"/>
  <c r="AJ4" i="8"/>
  <c r="AI4" i="8"/>
  <c r="AH4" i="8"/>
  <c r="AG4" i="8"/>
  <c r="AF4" i="8"/>
  <c r="AE4" i="8"/>
  <c r="AD4" i="8"/>
  <c r="AC4" i="8"/>
  <c r="AB4" i="8"/>
  <c r="Z4" i="8"/>
  <c r="Y4" i="8"/>
  <c r="X4" i="8"/>
  <c r="V4" i="8"/>
  <c r="U4" i="8"/>
  <c r="T4" i="8"/>
  <c r="S4" i="8"/>
  <c r="R4" i="8"/>
  <c r="Q4" i="8"/>
  <c r="P4" i="8"/>
  <c r="O4" i="8"/>
  <c r="N4" i="8"/>
  <c r="M4" i="8"/>
  <c r="L4" i="8"/>
  <c r="K4" i="8"/>
  <c r="J4" i="8"/>
  <c r="I4" i="8"/>
  <c r="H4" i="8"/>
  <c r="G4" i="8"/>
  <c r="F4" i="8"/>
  <c r="E4" i="8"/>
  <c r="D4" i="8"/>
  <c r="C4" i="8"/>
  <c r="E7" i="6" l="1"/>
  <c r="A4" i="8" s="1"/>
</calcChain>
</file>

<file path=xl/comments1.xml><?xml version="1.0" encoding="utf-8"?>
<comments xmlns="http://schemas.openxmlformats.org/spreadsheetml/2006/main">
  <authors>
    <author>野村</author>
  </authors>
  <commentList>
    <comment ref="B7" authorId="0" shapeId="0">
      <text>
        <r>
          <rPr>
            <b/>
            <sz val="9"/>
            <color indexed="81"/>
            <rFont val="ＭＳ Ｐゴシック"/>
            <family val="3"/>
            <charset val="128"/>
          </rPr>
          <t>欄が足りない場合はフォントサイズの変更もしくは行の高さを変更してください。
行やセルの追加はしないでください。
（以下全ての欄で共通）</t>
        </r>
      </text>
    </comment>
  </commentList>
</comments>
</file>

<file path=xl/comments2.xml><?xml version="1.0" encoding="utf-8"?>
<comments xmlns="http://schemas.openxmlformats.org/spreadsheetml/2006/main">
  <authors>
    <author>野村</author>
  </authors>
  <commentList>
    <comment ref="E8" authorId="0" shapeId="0">
      <text>
        <r>
          <rPr>
            <b/>
            <sz val="9"/>
            <color indexed="81"/>
            <rFont val="ＭＳ Ｐゴシック"/>
            <family val="3"/>
            <charset val="128"/>
          </rPr>
          <t>リストから選択</t>
        </r>
      </text>
    </comment>
    <comment ref="E11" authorId="0" shapeId="0">
      <text>
        <r>
          <rPr>
            <b/>
            <sz val="9"/>
            <color indexed="81"/>
            <rFont val="ＭＳ Ｐゴシック"/>
            <family val="3"/>
            <charset val="128"/>
          </rPr>
          <t>担当指導員名
（押印不要）</t>
        </r>
      </text>
    </comment>
  </commentList>
</comments>
</file>

<file path=xl/comments3.xml><?xml version="1.0" encoding="utf-8"?>
<comments xmlns="http://schemas.openxmlformats.org/spreadsheetml/2006/main">
  <authors>
    <author>野村</author>
  </authors>
  <commentList>
    <comment ref="K3" authorId="0" shapeId="0">
      <text>
        <r>
          <rPr>
            <b/>
            <sz val="9"/>
            <color indexed="81"/>
            <rFont val="ＭＳ Ｐゴシック"/>
            <family val="3"/>
            <charset val="128"/>
          </rPr>
          <t>企業で文書番号を付している場合のみ記入。</t>
        </r>
      </text>
    </comment>
  </commentList>
</comments>
</file>

<file path=xl/sharedStrings.xml><?xml version="1.0" encoding="utf-8"?>
<sst xmlns="http://schemas.openxmlformats.org/spreadsheetml/2006/main" count="525" uniqueCount="377">
  <si>
    <t>（様式１）</t>
    <rPh sb="1" eb="3">
      <t>ヨウシキ</t>
    </rPh>
    <phoneticPr fontId="2"/>
  </si>
  <si>
    <t>宮城県商工会連合会　会長　殿</t>
    <rPh sb="0" eb="3">
      <t>ミヤギケン</t>
    </rPh>
    <rPh sb="3" eb="6">
      <t>ショウコウカイ</t>
    </rPh>
    <rPh sb="6" eb="9">
      <t>レンゴウカイ</t>
    </rPh>
    <rPh sb="10" eb="12">
      <t>カイチョウ</t>
    </rPh>
    <rPh sb="13" eb="14">
      <t>ドノ</t>
    </rPh>
    <phoneticPr fontId="2"/>
  </si>
  <si>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</si>
  <si>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</si>
  <si>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</si>
  <si>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</si>
  <si>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平成２５年度補正　小規模事業者持続化補助金事業計画書の提出について</t>
    <phoneticPr fontId="2"/>
  </si>
  <si>
    <t>　平成２５年度補正　小規模事業者持続化補助金の交付を受けたいので、下記</t>
    <phoneticPr fontId="2"/>
  </si>
  <si>
    <t>の書類を添えて申請します。</t>
    <phoneticPr fontId="2"/>
  </si>
  <si>
    <t>　また、申請書類の記載内容は真正であり、かつ、当社は、小規模事業者持続</t>
    <phoneticPr fontId="2"/>
  </si>
  <si>
    <t>化補助金の交付を受ける者として、公募要領に定める「小規模事業者持続化補</t>
    <phoneticPr fontId="2"/>
  </si>
  <si>
    <t>助金の交付を受ける者として不適当な者」のいずれにも該当しません。この誓</t>
    <phoneticPr fontId="2"/>
  </si>
  <si>
    <t>約が虚偽であり、またはこの誓約に反したことにより、当方が不利益を被るこ</t>
    <phoneticPr fontId="2"/>
  </si>
  <si>
    <t>とになっても、異議は一切申し立てません。</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</si>
  <si>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</si>
  <si>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</si>
  <si>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</si>
  <si>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</si>
  <si>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</si>
  <si>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</si>
  <si>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</si>
  <si>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</si>
  <si>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・直近の確定申告書一式または開業届</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</si>
  <si>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</si>
  <si>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</si>
  <si>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</si>
  <si>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</si>
  <si>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</si>
  <si>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（様式３）</t>
    <rPh sb="1" eb="3">
      <t>ヨウシキ</t>
    </rPh>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</si>
  <si>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</si>
  <si>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</si>
  <si>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</si>
  <si>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</si>
  <si>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02 林業</t>
  </si>
  <si>
    <t>従業員（注）</t>
    <rPh sb="0" eb="3">
      <t>ジュウギョウイン</t>
    </rPh>
    <rPh sb="4" eb="5">
      <t>チュウ</t>
    </rPh>
    <phoneticPr fontId="2"/>
  </si>
  <si>
    <t>03 漁業</t>
  </si>
  <si>
    <t>資本金</t>
    <rPh sb="0" eb="3">
      <t>シホンキン</t>
    </rPh>
    <phoneticPr fontId="2"/>
  </si>
  <si>
    <t>年</t>
    <rPh sb="0" eb="1">
      <t>ネン</t>
    </rPh>
    <phoneticPr fontId="2"/>
  </si>
  <si>
    <t>04 水産養殖業</t>
  </si>
  <si>
    <t>連絡担当者</t>
    <rPh sb="0" eb="2">
      <t>レンラク</t>
    </rPh>
    <rPh sb="2" eb="5">
      <t>タントウシャ</t>
    </rPh>
    <phoneticPr fontId="2"/>
  </si>
  <si>
    <t>役職</t>
    <rPh sb="0" eb="2">
      <t>ヤクショク</t>
    </rPh>
    <phoneticPr fontId="2"/>
  </si>
  <si>
    <t>05 鉱業、採石業、砂利採取業</t>
  </si>
  <si>
    <t>住所</t>
    <rPh sb="0" eb="2">
      <t>ジュウショ</t>
    </rPh>
    <phoneticPr fontId="2"/>
  </si>
  <si>
    <t>06 総合工事業</t>
  </si>
  <si>
    <t>07 職別工事業（設備工事業を除く）</t>
  </si>
  <si>
    <t>電話番号</t>
    <rPh sb="0" eb="2">
      <t>デンワ</t>
    </rPh>
    <rPh sb="2" eb="4">
      <t>バンゴウ</t>
    </rPh>
    <phoneticPr fontId="2"/>
  </si>
  <si>
    <t>08 設備工事業</t>
  </si>
  <si>
    <t>携帯番号</t>
    <rPh sb="0" eb="2">
      <t>ケイタイ</t>
    </rPh>
    <rPh sb="2" eb="4">
      <t>バンゴウ</t>
    </rPh>
    <phoneticPr fontId="2"/>
  </si>
  <si>
    <t>09 食料品製造業</t>
  </si>
  <si>
    <t xml:space="preserve">（注）１４ページ２．（１）③の常時使用する従業員数の考え方をご参照いただ </t>
    <rPh sb="1" eb="2">
      <t>チュウ</t>
    </rPh>
    <rPh sb="15" eb="17">
      <t>ジョウジ</t>
    </rPh>
    <rPh sb="17" eb="19">
      <t>シヨウ</t>
    </rPh>
    <rPh sb="21" eb="24">
      <t>ジュウギョウイン</t>
    </rPh>
    <rPh sb="24" eb="25">
      <t>スウ</t>
    </rPh>
    <rPh sb="26" eb="27">
      <t>カンガ</t>
    </rPh>
    <rPh sb="28" eb="29">
      <t>カタ</t>
    </rPh>
    <rPh sb="31" eb="33">
      <t>サンショウ</t>
    </rPh>
    <phoneticPr fontId="2"/>
  </si>
  <si>
    <t>10 飲料・たばこ・飼料製造業</t>
  </si>
  <si>
    <t xml:space="preserve">　　いた上でご記入ください。なお、常時使用する従業員に含めるか否かの判 </t>
    <rPh sb="4" eb="5">
      <t>ウエ</t>
    </rPh>
    <rPh sb="7" eb="9">
      <t>キニュウ</t>
    </rPh>
    <rPh sb="17" eb="19">
      <t>ジョウジ</t>
    </rPh>
    <rPh sb="19" eb="21">
      <t>シヨウ</t>
    </rPh>
    <rPh sb="23" eb="26">
      <t>ジュウギョウイン</t>
    </rPh>
    <rPh sb="27" eb="28">
      <t>フク</t>
    </rPh>
    <rPh sb="31" eb="32">
      <t>イナ</t>
    </rPh>
    <rPh sb="34" eb="35">
      <t>ハン</t>
    </rPh>
    <phoneticPr fontId="2"/>
  </si>
  <si>
    <t>11 繊維工業</t>
  </si>
  <si>
    <t>　　断に迷った場合は、最寄りの商工会にご相談いただけます。</t>
    <rPh sb="2" eb="3">
      <t>ダン</t>
    </rPh>
    <rPh sb="4" eb="5">
      <t>マヨ</t>
    </rPh>
    <rPh sb="7" eb="9">
      <t>バアイ</t>
    </rPh>
    <rPh sb="11" eb="13">
      <t>モヨ</t>
    </rPh>
    <rPh sb="15" eb="18">
      <t>ショウコウカイ</t>
    </rPh>
    <rPh sb="20" eb="22">
      <t>ソウダン</t>
    </rPh>
    <phoneticPr fontId="2"/>
  </si>
  <si>
    <t>12 木材・木製品製造業（家具を除く）</t>
  </si>
  <si>
    <t>13 家具・装備品製造業</t>
  </si>
  <si>
    <t>※法人のみ</t>
    <rPh sb="1" eb="3">
      <t>ホウジン</t>
    </rPh>
    <phoneticPr fontId="2"/>
  </si>
  <si>
    <t>14 パルプ・紙・紙加工品製造業</t>
  </si>
  <si>
    <t xml:space="preserve"> みなし大企業（２８ページ参考２）の該当の有無</t>
    <rPh sb="4" eb="7">
      <t>ダイキギョウ</t>
    </rPh>
    <rPh sb="13" eb="15">
      <t>サンコウ</t>
    </rPh>
    <rPh sb="18" eb="20">
      <t>ガイトウ</t>
    </rPh>
    <rPh sb="21" eb="23">
      <t>ウム</t>
    </rPh>
    <phoneticPr fontId="2"/>
  </si>
  <si>
    <t>　 有</t>
    <rPh sb="2" eb="3">
      <t>アリ</t>
    </rPh>
    <phoneticPr fontId="2"/>
  </si>
  <si>
    <t>　 無</t>
    <rPh sb="2" eb="3">
      <t>ナ</t>
    </rPh>
    <phoneticPr fontId="2"/>
  </si>
  <si>
    <t>15 印刷・同関連業</t>
  </si>
  <si>
    <t>16 化学工業</t>
  </si>
  <si>
    <t>１．補助事業の内容</t>
    <rPh sb="2" eb="4">
      <t>ホジョ</t>
    </rPh>
    <rPh sb="4" eb="6">
      <t>ジギョウ</t>
    </rPh>
    <rPh sb="7" eb="9">
      <t>ナイヨウ</t>
    </rPh>
    <phoneticPr fontId="2"/>
  </si>
  <si>
    <t>17 石油製品・石炭製品製造業</t>
  </si>
  <si>
    <t>１．補助事業で行う事業名</t>
    <rPh sb="2" eb="4">
      <t>ホジョ</t>
    </rPh>
    <rPh sb="4" eb="6">
      <t>ジギョウ</t>
    </rPh>
    <rPh sb="7" eb="8">
      <t>オコナ</t>
    </rPh>
    <rPh sb="9" eb="11">
      <t>ジギョウ</t>
    </rPh>
    <rPh sb="11" eb="12">
      <t>メイ</t>
    </rPh>
    <phoneticPr fontId="2"/>
  </si>
  <si>
    <t>18 プラスチック製品製造業（別掲を除く）</t>
    <phoneticPr fontId="2"/>
  </si>
  <si>
    <t>19 ゴム製品製造業</t>
  </si>
  <si>
    <t>20 なめし革・同製品・毛皮製造業</t>
  </si>
  <si>
    <t>21 窯業・土石製品製造業</t>
  </si>
  <si>
    <t>22 鉄鋼業</t>
  </si>
  <si>
    <t>23 非鉄金属製造業</t>
  </si>
  <si>
    <t>24 金属製品製造業</t>
  </si>
  <si>
    <t>25 はん用機械器具製造業</t>
  </si>
  <si>
    <t>26 生産用機械器具製造業</t>
  </si>
  <si>
    <t>27 業務用機械器具製造業</t>
  </si>
  <si>
    <t>28 電子部品・デバイス・電子回路製造業</t>
  </si>
  <si>
    <t>29 電気機械器具製造業</t>
  </si>
  <si>
    <t>30 情報通信機械器具製造業</t>
  </si>
  <si>
    <t>31 輸送用機械器具製造業</t>
  </si>
  <si>
    <t>32 その他の製造業</t>
  </si>
  <si>
    <t>33 電気業</t>
  </si>
  <si>
    <t>34 ガス業</t>
  </si>
  <si>
    <t>35 熱供給業</t>
  </si>
  <si>
    <t>36 水道業</t>
  </si>
  <si>
    <t>37 通信業</t>
  </si>
  <si>
    <t>38 放送業</t>
  </si>
  <si>
    <t>39 情報サービス業</t>
  </si>
  <si>
    <t>40 インターネット付随サービス業</t>
  </si>
  <si>
    <t>41 映像・音声・文字情報制作業</t>
  </si>
  <si>
    <t>42 鉄道業</t>
  </si>
  <si>
    <t>43 道路旅客運送業</t>
  </si>
  <si>
    <t>44 道路貨物運送業</t>
  </si>
  <si>
    <t>45 水運業</t>
  </si>
  <si>
    <t>46 航空運輸業</t>
  </si>
  <si>
    <t>47 倉庫業</t>
  </si>
  <si>
    <t>48 運輸に附帯するサービス業</t>
  </si>
  <si>
    <t>49 郵便業（信書便事業を含む）</t>
  </si>
  <si>
    <t>50 各種商品卸売業</t>
  </si>
  <si>
    <t>51 繊維・衣服等卸売業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</si>
  <si>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</si>
  <si>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</si>
  <si>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</si>
  <si>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</si>
  <si>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</si>
  <si>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</si>
  <si>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</si>
  <si>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</si>
  <si>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</si>
  <si>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</si>
  <si>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</si>
  <si>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</si>
  <si>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</si>
  <si>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</si>
  <si>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</si>
  <si>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</si>
  <si>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</si>
  <si>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</si>
  <si>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</si>
  <si>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</si>
  <si>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</si>
  <si>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</si>
  <si>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</si>
  <si>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</si>
  <si>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</si>
  <si>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</si>
  <si>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2"/>
  </si>
  <si>
    <t>79 その他の生活関連サービス業</t>
  </si>
  <si>
    <t>80 娯楽業</t>
  </si>
  <si>
    <t>81 学校教育</t>
  </si>
  <si>
    <t>82 その他の教育、学習支援業</t>
    <phoneticPr fontId="2"/>
  </si>
  <si>
    <t>83 医療業</t>
  </si>
  <si>
    <t>84 保健衛生</t>
  </si>
  <si>
    <t>85 社会保険・社会福祉・介護事業</t>
    <phoneticPr fontId="2"/>
  </si>
  <si>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</si>
  <si>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</si>
  <si>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</si>
  <si>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</si>
  <si>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</si>
  <si>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</si>
  <si>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</si>
  <si>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</si>
  <si>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</si>
  <si>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</si>
  <si>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</si>
  <si>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</si>
  <si>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２．経費明細表</t>
  </si>
  <si>
    <t>（単位：円）</t>
    <phoneticPr fontId="2"/>
  </si>
  <si>
    <t>経費内訳（単価×回数）</t>
  </si>
  <si>
    <t>補助対象経費（税抜）</t>
  </si>
  <si>
    <t>（１）補助対象経費合計</t>
  </si>
  <si>
    <t>（２）補助金交付申請額　　　（１）×補助率2/3以内</t>
  </si>
  <si>
    <t>※（２）の上限は５０万円（雇用を増加させる場合は１００万円）</t>
  </si>
  <si>
    <t>３．資金調達方法</t>
  </si>
  <si>
    <t>区分</t>
  </si>
  <si>
    <t>金額（円）</t>
  </si>
  <si>
    <t>資金調達先</t>
  </si>
  <si>
    <t>自己資金</t>
  </si>
  <si>
    <t>補助金</t>
  </si>
  <si>
    <t>金融機関からの借入金</t>
  </si>
  <si>
    <t>（※１）</t>
  </si>
  <si>
    <t>その他</t>
  </si>
  <si>
    <t>合計額</t>
  </si>
  <si>
    <t>（※２）</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</si>
  <si>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</si>
  <si>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</si>
  <si>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</si>
  <si>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</si>
  <si>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（各項目について記載内容が多い場合は、「様式３用別紙１」をご使用くだ</t>
    <rPh sb="20" eb="22">
      <t>ヨウシキ</t>
    </rPh>
    <rPh sb="23" eb="24">
      <t>ヨウ</t>
    </rPh>
    <rPh sb="24" eb="26">
      <t>ベッシ</t>
    </rPh>
    <rPh sb="30" eb="32">
      <t>シヨウ</t>
    </rPh>
    <phoneticPr fontId="2"/>
  </si>
  <si>
    <t>さい。）</t>
    <phoneticPr fontId="2"/>
  </si>
  <si>
    <t>（様式３用別紙１）</t>
    <rPh sb="1" eb="3">
      <t>ヨウシキ</t>
    </rPh>
    <rPh sb="4" eb="5">
      <t>ヨウ</t>
    </rPh>
    <rPh sb="5" eb="7">
      <t>ベッシ</t>
    </rPh>
    <phoneticPr fontId="2"/>
  </si>
  <si>
    <t>（単位：円）</t>
    <phoneticPr fontId="2"/>
  </si>
  <si>
    <t xml:space="preserve">経費区分
</t>
    <phoneticPr fontId="2"/>
  </si>
  <si>
    <t>＜補助対象経費の調達一覧＞</t>
    <phoneticPr fontId="2"/>
  </si>
  <si>
    <t>＜補助金相当額の手当方法＞</t>
    <phoneticPr fontId="2"/>
  </si>
  <si>
    <t>（様式４）</t>
    <rPh sb="1" eb="3">
      <t>ヨウシキ</t>
    </rPh>
    <phoneticPr fontId="2"/>
  </si>
  <si>
    <t>商工会コード</t>
    <rPh sb="0" eb="3">
      <t>ショウコウカイ</t>
    </rPh>
    <phoneticPr fontId="2"/>
  </si>
  <si>
    <t>受付番号</t>
    <rPh sb="0" eb="2">
      <t>ウケツケ</t>
    </rPh>
    <rPh sb="2" eb="4">
      <t>バンゴウ</t>
    </rPh>
    <phoneticPr fontId="2"/>
  </si>
  <si>
    <t>名取市商工会</t>
  </si>
  <si>
    <t>04</t>
    <phoneticPr fontId="2"/>
  </si>
  <si>
    <t>2071</t>
  </si>
  <si>
    <t>商工会名</t>
    <rPh sb="0" eb="3">
      <t>ショウコウカイ</t>
    </rPh>
    <rPh sb="3" eb="4">
      <t>メイ</t>
    </rPh>
    <phoneticPr fontId="2"/>
  </si>
  <si>
    <t>岩沼市商工会</t>
  </si>
  <si>
    <t>2111</t>
  </si>
  <si>
    <t>会長名</t>
    <rPh sb="0" eb="2">
      <t>カイチョウ</t>
    </rPh>
    <rPh sb="2" eb="3">
      <t>メイ</t>
    </rPh>
    <phoneticPr fontId="2"/>
  </si>
  <si>
    <t>角田市商工会</t>
  </si>
  <si>
    <t>04</t>
    <phoneticPr fontId="2"/>
  </si>
  <si>
    <t>2081</t>
  </si>
  <si>
    <t>丸森町商工会</t>
  </si>
  <si>
    <t>3411</t>
  </si>
  <si>
    <t>担当者名</t>
    <rPh sb="0" eb="3">
      <t>タントウシャ</t>
    </rPh>
    <rPh sb="3" eb="4">
      <t>メイ</t>
    </rPh>
    <phoneticPr fontId="2"/>
  </si>
  <si>
    <t>蔵王町商工会</t>
  </si>
  <si>
    <t>3011</t>
  </si>
  <si>
    <t>七ヶ宿町商工会</t>
  </si>
  <si>
    <t>3021</t>
  </si>
  <si>
    <t>平成２５年度補正　小規模事業者持続化補助金事業に係る事業支援計画書</t>
    <rPh sb="24" eb="25">
      <t>カカ</t>
    </rPh>
    <rPh sb="26" eb="28">
      <t>ジギョウ</t>
    </rPh>
    <rPh sb="28" eb="30">
      <t>シエン</t>
    </rPh>
    <phoneticPr fontId="2"/>
  </si>
  <si>
    <t>大河原町商工会</t>
  </si>
  <si>
    <t>3211</t>
  </si>
  <si>
    <t>村田町商工会</t>
  </si>
  <si>
    <t>3221</t>
  </si>
  <si>
    <t>　平成２５年度補正　小規模事業者持続化補助金における補助金への応募を下</t>
    <rPh sb="26" eb="29">
      <t>ホジョキン</t>
    </rPh>
    <rPh sb="31" eb="33">
      <t>オウボ</t>
    </rPh>
    <rPh sb="34" eb="35">
      <t>シタ</t>
    </rPh>
    <phoneticPr fontId="2"/>
  </si>
  <si>
    <t>柴田町商工会</t>
  </si>
  <si>
    <t>3231</t>
  </si>
  <si>
    <t>記の者が行うに当たり、事業計画の実行支援等を行うことについて確認します。</t>
    <rPh sb="0" eb="1">
      <t>キ</t>
    </rPh>
    <rPh sb="2" eb="3">
      <t>モノ</t>
    </rPh>
    <rPh sb="4" eb="5">
      <t>オコナ</t>
    </rPh>
    <rPh sb="7" eb="8">
      <t>ア</t>
    </rPh>
    <rPh sb="11" eb="13">
      <t>ジギョウ</t>
    </rPh>
    <rPh sb="13" eb="15">
      <t>ケイカク</t>
    </rPh>
    <rPh sb="16" eb="18">
      <t>ジッコウ</t>
    </rPh>
    <rPh sb="18" eb="20">
      <t>シエン</t>
    </rPh>
    <rPh sb="20" eb="21">
      <t>トウ</t>
    </rPh>
    <rPh sb="22" eb="23">
      <t>オコナ</t>
    </rPh>
    <rPh sb="30" eb="32">
      <t>カクニン</t>
    </rPh>
    <phoneticPr fontId="2"/>
  </si>
  <si>
    <t>川崎町商工会</t>
  </si>
  <si>
    <t>3241</t>
  </si>
  <si>
    <t>亘理山元商工会</t>
  </si>
  <si>
    <t>3612</t>
  </si>
  <si>
    <t>みやぎ仙台商工会</t>
  </si>
  <si>
    <t>2101</t>
  </si>
  <si>
    <t>多賀城・七ヶ浜商工会</t>
  </si>
  <si>
    <t>2092</t>
  </si>
  <si>
    <t>１．支援対象事業者</t>
    <rPh sb="2" eb="4">
      <t>シエン</t>
    </rPh>
    <rPh sb="4" eb="6">
      <t>タイショウ</t>
    </rPh>
    <rPh sb="6" eb="9">
      <t>ジギョウシャ</t>
    </rPh>
    <phoneticPr fontId="2"/>
  </si>
  <si>
    <t>利府松島商工会</t>
  </si>
  <si>
    <t>支援対象事業者名：</t>
    <rPh sb="0" eb="2">
      <t>シエン</t>
    </rPh>
    <rPh sb="2" eb="4">
      <t>タイショウ</t>
    </rPh>
    <rPh sb="4" eb="6">
      <t>ジギョウ</t>
    </rPh>
    <rPh sb="6" eb="7">
      <t>シャ</t>
    </rPh>
    <rPh sb="7" eb="8">
      <t>メイ</t>
    </rPh>
    <phoneticPr fontId="2"/>
  </si>
  <si>
    <t>くろかわ商工会</t>
  </si>
  <si>
    <r>
      <t>421</t>
    </r>
    <r>
      <rPr>
        <sz val="11"/>
        <color theme="1"/>
        <rFont val="ＭＳ Ｐゴシック"/>
        <family val="3"/>
        <charset val="128"/>
        <scheme val="minor"/>
      </rPr>
      <t>2</t>
    </r>
    <phoneticPr fontId="2"/>
  </si>
  <si>
    <t>事業名：</t>
    <rPh sb="0" eb="2">
      <t>ジギョウ</t>
    </rPh>
    <rPh sb="2" eb="3">
      <t>メイ</t>
    </rPh>
    <phoneticPr fontId="2"/>
  </si>
  <si>
    <t>加美商工会</t>
  </si>
  <si>
    <t>4451</t>
  </si>
  <si>
    <t>玉造商工会</t>
  </si>
  <si>
    <t>2152</t>
  </si>
  <si>
    <t>大崎商工会</t>
  </si>
  <si>
    <t>4622</t>
  </si>
  <si>
    <t>２．支援内容</t>
    <rPh sb="2" eb="4">
      <t>シエン</t>
    </rPh>
    <rPh sb="4" eb="6">
      <t>ナイヨウ</t>
    </rPh>
    <phoneticPr fontId="2"/>
  </si>
  <si>
    <t>遠田商工会</t>
  </si>
  <si>
    <t>①企業からの要望</t>
    <rPh sb="1" eb="3">
      <t>キギョウ</t>
    </rPh>
    <rPh sb="6" eb="8">
      <t>ヨウボウ</t>
    </rPh>
    <phoneticPr fontId="2"/>
  </si>
  <si>
    <t>栗原南部商工会</t>
  </si>
  <si>
    <t>5211</t>
  </si>
  <si>
    <t>若柳金成商工会</t>
  </si>
  <si>
    <t>5221</t>
  </si>
  <si>
    <t>栗駒鶯沢商工会</t>
  </si>
  <si>
    <t>5231</t>
  </si>
  <si>
    <t>一迫花山商工会</t>
  </si>
  <si>
    <t>5251</t>
  </si>
  <si>
    <t>登米中央商工会</t>
  </si>
  <si>
    <t>2122</t>
  </si>
  <si>
    <t>みやぎ北上商工会</t>
  </si>
  <si>
    <t>2123</t>
  </si>
  <si>
    <t>登米みなみ商工会</t>
  </si>
  <si>
    <t>2124</t>
  </si>
  <si>
    <t>東松島市商工会</t>
  </si>
  <si>
    <t>5621</t>
  </si>
  <si>
    <t>石巻かほく商工会</t>
  </si>
  <si>
    <t>2023</t>
  </si>
  <si>
    <t>河南桃生商工会</t>
  </si>
  <si>
    <t>2024</t>
  </si>
  <si>
    <t>石巻市牡鹿稲井商工会</t>
  </si>
  <si>
    <t>2025</t>
  </si>
  <si>
    <t>女川町商工会</t>
  </si>
  <si>
    <t>5811</t>
  </si>
  <si>
    <t>南三陸商工会</t>
  </si>
  <si>
    <t>6012</t>
  </si>
  <si>
    <t>本吉唐桑商工会</t>
  </si>
  <si>
    <t>6032</t>
  </si>
  <si>
    <t>（様式５）</t>
    <phoneticPr fontId="2"/>
  </si>
  <si>
    <t>発番　　　　　　号</t>
    <phoneticPr fontId="2"/>
  </si>
  <si>
    <t>小規模事業者持続化補助金交付申請書</t>
    <rPh sb="12" eb="14">
      <t>コウフ</t>
    </rPh>
    <rPh sb="14" eb="17">
      <t>シンセイショ</t>
    </rPh>
    <phoneticPr fontId="2"/>
  </si>
  <si>
    <t>　小規模事業者持続化補助金交付要綱第５条第１項の規定に基づき、上記補助</t>
    <phoneticPr fontId="2"/>
  </si>
  <si>
    <t>金の交付について、別記のとおり申請します。</t>
    <phoneticPr fontId="2"/>
  </si>
  <si>
    <t>（注）　２、５、６、７のみご記入ください</t>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</si>
  <si>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</si>
  <si>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</si>
  <si>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</si>
  <si>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</si>
  <si>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</si>
  <si>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</si>
  <si>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</si>
  <si>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</si>
  <si>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５．補助事業に関して生ずる収入金に関する事項</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</si>
  <si>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</si>
  <si>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</si>
  <si>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</si>
  <si>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６．消費税の適用に関する事項（該当するものを一つ選択）</t>
    <rPh sb="22" eb="23">
      <t>ヒト</t>
    </rPh>
    <rPh sb="24" eb="26">
      <t>センタク</t>
    </rPh>
    <phoneticPr fontId="2"/>
  </si>
  <si>
    <t>７．補助事業の経理担当者の役職名・氏名</t>
    <phoneticPr fontId="2"/>
  </si>
  <si>
    <t>（役　　職）</t>
    <rPh sb="1" eb="2">
      <t>ヤク</t>
    </rPh>
    <rPh sb="4" eb="5">
      <t>ショク</t>
    </rPh>
    <phoneticPr fontId="2"/>
  </si>
  <si>
    <t>（氏　　名）</t>
    <rPh sb="1" eb="2">
      <t>シ</t>
    </rPh>
    <rPh sb="4" eb="5">
      <t>ナ</t>
    </rPh>
    <phoneticPr fontId="2"/>
  </si>
  <si>
    <t>商工会№</t>
    <rPh sb="0" eb="3">
      <t>ショウコウカイ</t>
    </rPh>
    <phoneticPr fontId="1"/>
  </si>
  <si>
    <t>通番</t>
    <rPh sb="0" eb="2">
      <t>ツウバン</t>
    </rPh>
    <phoneticPr fontId="1"/>
  </si>
  <si>
    <t>商工会名</t>
    <rPh sb="0" eb="3">
      <t>ショウコウカイ</t>
    </rPh>
    <rPh sb="3" eb="4">
      <t>メイ</t>
    </rPh>
    <phoneticPr fontId="1"/>
  </si>
  <si>
    <t>確認者</t>
    <rPh sb="0" eb="2">
      <t>カクニン</t>
    </rPh>
    <rPh sb="2" eb="3">
      <t>シャ</t>
    </rPh>
    <phoneticPr fontId="1"/>
  </si>
  <si>
    <t>一次書面実施者①</t>
    <rPh sb="0" eb="2">
      <t>イチジ</t>
    </rPh>
    <rPh sb="2" eb="4">
      <t>ショメン</t>
    </rPh>
    <rPh sb="4" eb="6">
      <t>ジッシ</t>
    </rPh>
    <rPh sb="6" eb="7">
      <t>シャ</t>
    </rPh>
    <phoneticPr fontId="1"/>
  </si>
  <si>
    <t>一次書面実施者②</t>
    <rPh sb="0" eb="2">
      <t>イチジ</t>
    </rPh>
    <rPh sb="2" eb="4">
      <t>ショメン</t>
    </rPh>
    <rPh sb="4" eb="6">
      <t>ジッシ</t>
    </rPh>
    <rPh sb="6" eb="7">
      <t>シャ</t>
    </rPh>
    <phoneticPr fontId="1"/>
  </si>
  <si>
    <t>一次書面実施者③</t>
    <rPh sb="0" eb="2">
      <t>イチジ</t>
    </rPh>
    <rPh sb="2" eb="4">
      <t>ショメン</t>
    </rPh>
    <rPh sb="4" eb="6">
      <t>ジッシ</t>
    </rPh>
    <rPh sb="6" eb="7">
      <t>シャ</t>
    </rPh>
    <phoneticPr fontId="1"/>
  </si>
  <si>
    <t>進捗（選択）</t>
    <rPh sb="0" eb="2">
      <t>シンチョク</t>
    </rPh>
    <rPh sb="3" eb="5">
      <t>センタク</t>
    </rPh>
    <phoneticPr fontId="1"/>
  </si>
  <si>
    <t>進捗メモ</t>
    <rPh sb="0" eb="2">
      <t>シンチョク</t>
    </rPh>
    <phoneticPr fontId="1"/>
  </si>
  <si>
    <t>名称</t>
    <rPh sb="0" eb="2">
      <t>メイショウ</t>
    </rPh>
    <phoneticPr fontId="1"/>
  </si>
  <si>
    <t>住所</t>
    <rPh sb="0" eb="2">
      <t>ジュウショ</t>
    </rPh>
    <phoneticPr fontId="1"/>
  </si>
  <si>
    <t>代表者</t>
    <rPh sb="0" eb="3">
      <t>ダイヒョウシャ</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</si>
  <si>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</si>
  <si>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</si>
  <si>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自社や自社の提供する商品・サービスの強み</t>
    <rPh sb="0" eb="2">
      <t>ジシャ</t>
    </rPh>
    <rPh sb="3" eb="5">
      <t>ジシャ</t>
    </rPh>
    <rPh sb="6" eb="8">
      <t>テイキョウ</t>
    </rPh>
    <rPh sb="10" eb="12">
      <t>ショウヒン</t>
    </rPh>
    <rPh sb="18" eb="19">
      <t>ツヨ</t>
    </rPh>
    <phoneticPr fontId="1"/>
  </si>
  <si>
    <t>経営方針・目標とプラン</t>
    <rPh sb="0" eb="2">
      <t>ケイエイ</t>
    </rPh>
    <rPh sb="2" eb="4">
      <t>ホウシン</t>
    </rPh>
    <rPh sb="5" eb="7">
      <t>モクヒョウ</t>
    </rPh>
    <phoneticPr fontId="1"/>
  </si>
  <si>
    <t>従業員</t>
    <rPh sb="0" eb="3">
      <t>ジュウギョウイン</t>
    </rPh>
    <phoneticPr fontId="1"/>
  </si>
  <si>
    <t>資本金</t>
    <rPh sb="0" eb="3">
      <t>シホンキン</t>
    </rPh>
    <phoneticPr fontId="1"/>
  </si>
  <si>
    <t>主たる業種</t>
    <rPh sb="0" eb="1">
      <t>シュ</t>
    </rPh>
    <rPh sb="3" eb="5">
      <t>ギョウシュ</t>
    </rPh>
    <phoneticPr fontId="1"/>
  </si>
  <si>
    <t>創業年月</t>
    <rPh sb="0" eb="2">
      <t>ソウギョウ</t>
    </rPh>
    <rPh sb="2" eb="4">
      <t>ネンゲツ</t>
    </rPh>
    <phoneticPr fontId="1"/>
  </si>
  <si>
    <t>連絡担当者</t>
    <rPh sb="0" eb="2">
      <t>レンラク</t>
    </rPh>
    <rPh sb="2" eb="5">
      <t>タントウシャ</t>
    </rPh>
    <phoneticPr fontId="1"/>
  </si>
  <si>
    <t>経費明細①</t>
    <rPh sb="0" eb="2">
      <t>ケイヒ</t>
    </rPh>
    <rPh sb="2" eb="4">
      <t>メイサイ</t>
    </rPh>
    <phoneticPr fontId="1"/>
  </si>
  <si>
    <t>経費明細②</t>
    <rPh sb="0" eb="2">
      <t>ケイヒ</t>
    </rPh>
    <rPh sb="2" eb="4">
      <t>メイサイ</t>
    </rPh>
    <phoneticPr fontId="1"/>
  </si>
  <si>
    <t>経費明細③</t>
    <rPh sb="0" eb="2">
      <t>ケイヒ</t>
    </rPh>
    <rPh sb="2" eb="4">
      <t>メイサイ</t>
    </rPh>
    <phoneticPr fontId="1"/>
  </si>
  <si>
    <t>経費明細④</t>
    <rPh sb="0" eb="2">
      <t>ケイヒ</t>
    </rPh>
    <rPh sb="2" eb="4">
      <t>メイサイ</t>
    </rPh>
    <phoneticPr fontId="1"/>
  </si>
  <si>
    <t>経費明細⑤</t>
    <rPh sb="0" eb="2">
      <t>ケイヒ</t>
    </rPh>
    <rPh sb="2" eb="4">
      <t>メイサイ</t>
    </rPh>
    <phoneticPr fontId="1"/>
  </si>
  <si>
    <t>補助対象経費合計</t>
    <rPh sb="0" eb="2">
      <t>ホジョ</t>
    </rPh>
    <rPh sb="2" eb="4">
      <t>タイショウ</t>
    </rPh>
    <rPh sb="4" eb="6">
      <t>ケイヒ</t>
    </rPh>
    <rPh sb="6" eb="8">
      <t>ゴウケイ</t>
    </rPh>
    <phoneticPr fontId="1"/>
  </si>
  <si>
    <t>補助金申請額</t>
    <rPh sb="0" eb="3">
      <t>ホジョキン</t>
    </rPh>
    <rPh sb="3" eb="5">
      <t>シンセイ</t>
    </rPh>
    <rPh sb="5" eb="6">
      <t>ガク</t>
    </rPh>
    <phoneticPr fontId="1"/>
  </si>
  <si>
    <t>補助対象経費の調達一覧</t>
    <rPh sb="0" eb="2">
      <t>ホジョ</t>
    </rPh>
    <rPh sb="2" eb="4">
      <t>タイショウ</t>
    </rPh>
    <rPh sb="4" eb="6">
      <t>ケイヒ</t>
    </rPh>
    <rPh sb="7" eb="9">
      <t>チョウタツ</t>
    </rPh>
    <rPh sb="9" eb="11">
      <t>イチラン</t>
    </rPh>
    <phoneticPr fontId="1"/>
  </si>
  <si>
    <t>補助金相当額手当方法</t>
    <rPh sb="0" eb="3">
      <t>ホジョキン</t>
    </rPh>
    <rPh sb="3" eb="5">
      <t>ソウトウ</t>
    </rPh>
    <rPh sb="5" eb="6">
      <t>ガク</t>
    </rPh>
    <rPh sb="6" eb="8">
      <t>テアテ</t>
    </rPh>
    <rPh sb="8" eb="10">
      <t>ホウホウ</t>
    </rPh>
    <phoneticPr fontId="1"/>
  </si>
  <si>
    <t>支援対象事業者名</t>
    <rPh sb="0" eb="2">
      <t>シエン</t>
    </rPh>
    <rPh sb="2" eb="4">
      <t>タイショウ</t>
    </rPh>
    <rPh sb="4" eb="7">
      <t>ジギョウシャ</t>
    </rPh>
    <rPh sb="7" eb="8">
      <t>メイ</t>
    </rPh>
    <phoneticPr fontId="1"/>
  </si>
  <si>
    <t>事業名</t>
    <rPh sb="0" eb="2">
      <t>ジギョウ</t>
    </rPh>
    <rPh sb="2" eb="3">
      <t>メイ</t>
    </rPh>
    <phoneticPr fontId="1"/>
  </si>
  <si>
    <t>企業からの要望</t>
    <rPh sb="0" eb="2">
      <t>キギョウ</t>
    </rPh>
    <rPh sb="5" eb="7">
      <t>ヨウボウ</t>
    </rPh>
    <phoneticPr fontId="1"/>
  </si>
  <si>
    <t>支援目標</t>
    <rPh sb="0" eb="2">
      <t>シエン</t>
    </rPh>
    <rPh sb="2" eb="4">
      <t>モクヒョウ</t>
    </rPh>
    <phoneticPr fontId="1"/>
  </si>
  <si>
    <t>連携する支援機関</t>
    <rPh sb="0" eb="2">
      <t>レンケイ</t>
    </rPh>
    <rPh sb="4" eb="6">
      <t>シエン</t>
    </rPh>
    <rPh sb="6" eb="8">
      <t>キカン</t>
    </rPh>
    <phoneticPr fontId="1"/>
  </si>
  <si>
    <t>支援内容の詳細</t>
    <rPh sb="0" eb="2">
      <t>シエン</t>
    </rPh>
    <rPh sb="2" eb="4">
      <t>ナイヨウ</t>
    </rPh>
    <rPh sb="5" eb="7">
      <t>ショウサイ</t>
    </rPh>
    <phoneticPr fontId="1"/>
  </si>
  <si>
    <t>補助事業の完了予定日</t>
    <rPh sb="0" eb="2">
      <t>ホジョ</t>
    </rPh>
    <rPh sb="2" eb="4">
      <t>ジギョウ</t>
    </rPh>
    <rPh sb="5" eb="7">
      <t>カンリョウ</t>
    </rPh>
    <rPh sb="7" eb="9">
      <t>ヨテイ</t>
    </rPh>
    <rPh sb="9" eb="10">
      <t>ビ</t>
    </rPh>
    <phoneticPr fontId="1"/>
  </si>
  <si>
    <t>補助事業に関して生ずる収入金に関する事項</t>
    <rPh sb="0" eb="2">
      <t>ホジョ</t>
    </rPh>
    <rPh sb="2" eb="4">
      <t>ジギョウ</t>
    </rPh>
    <rPh sb="5" eb="6">
      <t>カン</t>
    </rPh>
    <rPh sb="8" eb="9">
      <t>ショウ</t>
    </rPh>
    <rPh sb="11" eb="14">
      <t>シュウニュウキン</t>
    </rPh>
    <rPh sb="15" eb="16">
      <t>カン</t>
    </rPh>
    <rPh sb="18" eb="20">
      <t>ジコウ</t>
    </rPh>
    <phoneticPr fontId="1"/>
  </si>
  <si>
    <t>消費税の適用</t>
    <rPh sb="0" eb="3">
      <t>ショウヒゼイ</t>
    </rPh>
    <rPh sb="4" eb="6">
      <t>テキヨウ</t>
    </rPh>
    <phoneticPr fontId="1"/>
  </si>
  <si>
    <t>経理担当者</t>
    <rPh sb="0" eb="2">
      <t>ケイリ</t>
    </rPh>
    <rPh sb="2" eb="5">
      <t>タントウシャ</t>
    </rPh>
    <phoneticPr fontId="1"/>
  </si>
  <si>
    <t>経費明細⑥</t>
    <rPh sb="0" eb="2">
      <t>ケイヒ</t>
    </rPh>
    <rPh sb="2" eb="4">
      <t>メイサイ</t>
    </rPh>
    <phoneticPr fontId="1"/>
  </si>
  <si>
    <t>経費明細⑦</t>
    <rPh sb="0" eb="2">
      <t>ケイヒ</t>
    </rPh>
    <rPh sb="2" eb="4">
      <t>メイサイ</t>
    </rPh>
    <phoneticPr fontId="1"/>
  </si>
  <si>
    <t>経費明細⑧</t>
    <rPh sb="0" eb="2">
      <t>ケイヒ</t>
    </rPh>
    <rPh sb="2" eb="4">
      <t>メイサイ</t>
    </rPh>
    <phoneticPr fontId="1"/>
  </si>
  <si>
    <t>経費明細⑨</t>
    <rPh sb="0" eb="2">
      <t>ケイヒ</t>
    </rPh>
    <rPh sb="2" eb="4">
      <t>メイサイ</t>
    </rPh>
    <phoneticPr fontId="1"/>
  </si>
  <si>
    <t>経費明細⑩</t>
    <rPh sb="0" eb="2">
      <t>ケイヒ</t>
    </rPh>
    <rPh sb="2" eb="4">
      <t>メイサイ</t>
    </rPh>
    <phoneticPr fontId="1"/>
  </si>
  <si>
    <t>自社の経営状況分析の妥当性</t>
    <rPh sb="0" eb="2">
      <t>ジシャ</t>
    </rPh>
    <rPh sb="3" eb="5">
      <t>ケイエイ</t>
    </rPh>
    <rPh sb="5" eb="7">
      <t>ジョウキョウ</t>
    </rPh>
    <rPh sb="7" eb="9">
      <t>ブンセキ</t>
    </rPh>
    <rPh sb="10" eb="13">
      <t>ダトウセイ</t>
    </rPh>
    <phoneticPr fontId="1"/>
  </si>
  <si>
    <t>経営方針、今後のプランの適切性</t>
    <rPh sb="0" eb="2">
      <t>ケイエイ</t>
    </rPh>
    <rPh sb="2" eb="4">
      <t>ホウシン</t>
    </rPh>
    <rPh sb="5" eb="7">
      <t>コンゴ</t>
    </rPh>
    <rPh sb="12" eb="15">
      <t>テキセツセイ</t>
    </rPh>
    <phoneticPr fontId="1"/>
  </si>
  <si>
    <t>事業計画の有効性</t>
    <rPh sb="0" eb="2">
      <t>ジギョウ</t>
    </rPh>
    <rPh sb="2" eb="4">
      <t>ケイカク</t>
    </rPh>
    <rPh sb="5" eb="8">
      <t>ユウコウセイ</t>
    </rPh>
    <phoneticPr fontId="1"/>
  </si>
  <si>
    <t>積算の透明・適切性</t>
    <rPh sb="0" eb="2">
      <t>セキサン</t>
    </rPh>
    <rPh sb="3" eb="5">
      <t>トウメイ</t>
    </rPh>
    <rPh sb="6" eb="8">
      <t>テキセツ</t>
    </rPh>
    <rPh sb="8" eb="9">
      <t>セイ</t>
    </rPh>
    <phoneticPr fontId="1"/>
  </si>
  <si>
    <t>役職</t>
    <rPh sb="0" eb="2">
      <t>ヤクショク</t>
    </rPh>
    <phoneticPr fontId="1"/>
  </si>
  <si>
    <t>氏名</t>
    <rPh sb="0" eb="2">
      <t>シメイ</t>
    </rPh>
    <phoneticPr fontId="1"/>
  </si>
  <si>
    <t>郵便番号</t>
    <rPh sb="0" eb="4">
      <t>ユウビンバンゴウ</t>
    </rPh>
    <phoneticPr fontId="1"/>
  </si>
  <si>
    <t>電話番号</t>
    <rPh sb="0" eb="2">
      <t>デンワ</t>
    </rPh>
    <rPh sb="2" eb="4">
      <t>バンゴウ</t>
    </rPh>
    <phoneticPr fontId="1"/>
  </si>
  <si>
    <t>携帯番号</t>
    <rPh sb="0" eb="2">
      <t>ケイタイ</t>
    </rPh>
    <rPh sb="2" eb="4">
      <t>バンゴウ</t>
    </rPh>
    <phoneticPr fontId="1"/>
  </si>
  <si>
    <t>E-mailアドレス</t>
    <phoneticPr fontId="1"/>
  </si>
  <si>
    <t>みなし大企業</t>
    <rPh sb="3" eb="6">
      <t>ダイキギョウ</t>
    </rPh>
    <phoneticPr fontId="1"/>
  </si>
  <si>
    <t>補助事業で行う事業名</t>
    <rPh sb="0" eb="2">
      <t>ホジョ</t>
    </rPh>
    <rPh sb="2" eb="4">
      <t>ジギョウ</t>
    </rPh>
    <rPh sb="5" eb="6">
      <t>オコナ</t>
    </rPh>
    <rPh sb="7" eb="9">
      <t>ジギョウ</t>
    </rPh>
    <rPh sb="9" eb="10">
      <t>メイ</t>
    </rPh>
    <phoneticPr fontId="1"/>
  </si>
  <si>
    <t>補助事業の具体的内容</t>
    <rPh sb="0" eb="2">
      <t>ホジョ</t>
    </rPh>
    <rPh sb="2" eb="4">
      <t>ジギョウ</t>
    </rPh>
    <rPh sb="5" eb="8">
      <t>グタイテキ</t>
    </rPh>
    <rPh sb="8" eb="10">
      <t>ナイヨウ</t>
    </rPh>
    <phoneticPr fontId="1"/>
  </si>
  <si>
    <t>補助事業の効果</t>
    <rPh sb="0" eb="2">
      <t>ホジョ</t>
    </rPh>
    <rPh sb="2" eb="4">
      <t>ジギョウ</t>
    </rPh>
    <rPh sb="5" eb="7">
      <t>コウカ</t>
    </rPh>
    <phoneticPr fontId="1"/>
  </si>
  <si>
    <t>経費区分</t>
    <rPh sb="0" eb="2">
      <t>ケイヒ</t>
    </rPh>
    <rPh sb="2" eb="4">
      <t>クブン</t>
    </rPh>
    <phoneticPr fontId="1"/>
  </si>
  <si>
    <t>内容・必要理由</t>
    <rPh sb="0" eb="2">
      <t>ナイヨウ</t>
    </rPh>
    <rPh sb="3" eb="5">
      <t>ヒツヨウ</t>
    </rPh>
    <rPh sb="5" eb="7">
      <t>リユウ</t>
    </rPh>
    <phoneticPr fontId="1"/>
  </si>
  <si>
    <t>経費内訳</t>
    <rPh sb="0" eb="2">
      <t>ケイヒ</t>
    </rPh>
    <rPh sb="2" eb="4">
      <t>ウチワケ</t>
    </rPh>
    <phoneticPr fontId="1"/>
  </si>
  <si>
    <t>補助対象経費</t>
    <rPh sb="0" eb="2">
      <t>ホジョ</t>
    </rPh>
    <rPh sb="2" eb="4">
      <t>タイショウ</t>
    </rPh>
    <rPh sb="4" eb="6">
      <t>ケイヒ</t>
    </rPh>
    <phoneticPr fontId="1"/>
  </si>
  <si>
    <t>経費</t>
    <rPh sb="0" eb="2">
      <t>ケイヒ</t>
    </rPh>
    <phoneticPr fontId="1"/>
  </si>
  <si>
    <t>補助対象</t>
    <rPh sb="0" eb="2">
      <t>ホジョ</t>
    </rPh>
    <rPh sb="2" eb="4">
      <t>タイショウ</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</si>
  <si>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</si>
  <si>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</si>
  <si>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</si>
  <si>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借入調達先</t>
    <rPh sb="0" eb="2">
      <t>カリイレ</t>
    </rPh>
    <rPh sb="2" eb="5">
      <t>チョウタツサキ</t>
    </rPh>
    <phoneticPr fontId="1"/>
  </si>
  <si>
    <t>その他</t>
    <rPh sb="2" eb="3">
      <t>タ</t>
    </rPh>
    <phoneticPr fontId="1"/>
  </si>
  <si>
    <t>その他調達</t>
    <rPh sb="2" eb="3">
      <t>タ</t>
    </rPh>
    <rPh sb="3" eb="5">
      <t>チョウタツ</t>
    </rPh>
    <phoneticPr fontId="1"/>
  </si>
  <si>
    <t>合計額</t>
    <rPh sb="0" eb="2">
      <t>ゴウケイ</t>
    </rPh>
    <rPh sb="2" eb="3">
      <t>ガク</t>
    </rPh>
    <phoneticPr fontId="1"/>
  </si>
  <si>
    <t xml:space="preserve">経費区分
</t>
    <phoneticPr fontId="2"/>
  </si>
  <si>
    <t xml:space="preserve">内容・必要理由
</t>
    <phoneticPr fontId="2"/>
  </si>
  <si>
    <t>経費内訳（単価×回数）</t>
    <phoneticPr fontId="1"/>
  </si>
  <si>
    <t>補助対象経費（税抜）</t>
    <phoneticPr fontId="1"/>
  </si>
  <si>
    <t>＜補助対象経費の調達一覧＞</t>
    <phoneticPr fontId="2"/>
  </si>
  <si>
    <t>＜補助金相当額の手当方法＞(※３)</t>
    <phoneticPr fontId="2"/>
  </si>
  <si>
    <t>２．補助事業の開始日および完了予定日</t>
    <phoneticPr fontId="2"/>
  </si>
  <si>
    <t xml:space="preserve">内容・必要理由
</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</si>
  <si>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</si>
  <si>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</si>
  <si>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</si>
  <si>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</si>
  <si>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</si>
  <si>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</si>
  <si>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</si>
  <si>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</si>
  <si>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</si>
  <si>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t>
    <phoneticPr fontId="1"/>
  </si>
  <si>
    <t>－</t>
    <phoneticPr fontId="1"/>
  </si>
  <si>
    <t>）</t>
    <phoneticPr fontId="1"/>
  </si>
  <si>
    <r>
      <rPr>
        <sz val="12"/>
        <color indexed="8"/>
        <rFont val="Century"/>
        <family val="1"/>
      </rPr>
      <t>E-mail</t>
    </r>
    <r>
      <rPr>
        <sz val="12"/>
        <color indexed="8"/>
        <rFont val="ＭＳ 明朝"/>
        <family val="1"/>
        <charset val="128"/>
      </rPr>
      <t>アドレス</t>
    </r>
    <phoneticPr fontId="1"/>
  </si>
  <si>
    <t>２．補助事業の具体的内容</t>
    <rPh sb="2" eb="4">
      <t>ホジョ</t>
    </rPh>
    <rPh sb="4" eb="6">
      <t>ジギョウ</t>
    </rPh>
    <rPh sb="7" eb="10">
      <t>グタイテキ</t>
    </rPh>
    <rPh sb="10" eb="12">
      <t>ナイヨウ</t>
    </rPh>
    <phoneticPr fontId="1"/>
  </si>
  <si>
    <t>３．補助事業の効果</t>
    <rPh sb="2" eb="4">
      <t>ホジョ</t>
    </rPh>
    <rPh sb="4" eb="6">
      <t>ジギョウ</t>
    </rPh>
    <rPh sb="7" eb="9">
      <t>コウカ</t>
    </rPh>
    <phoneticPr fontId="1"/>
  </si>
  <si>
    <t>②支援目標</t>
    <rPh sb="1" eb="3">
      <t>シエン</t>
    </rPh>
    <rPh sb="3" eb="5">
      <t>モクヒョウ</t>
    </rPh>
    <phoneticPr fontId="1"/>
  </si>
  <si>
    <t>③連携する支援機関</t>
    <rPh sb="1" eb="3">
      <t>レンケイ</t>
    </rPh>
    <rPh sb="5" eb="7">
      <t>シエン</t>
    </rPh>
    <rPh sb="7" eb="9">
      <t>キカン</t>
    </rPh>
    <phoneticPr fontId="1"/>
  </si>
  <si>
    <t>④支援内容の詳細</t>
    <rPh sb="1" eb="3">
      <t>シエン</t>
    </rPh>
    <rPh sb="3" eb="5">
      <t>ナイヨウ</t>
    </rPh>
    <rPh sb="6" eb="8">
      <t>ショウサイ</t>
    </rPh>
    <phoneticPr fontId="1"/>
  </si>
  <si>
    <t>平成２６年　　月　　日</t>
    <phoneticPr fontId="1"/>
  </si>
  <si>
    <t>平成２６年　　月　　日</t>
    <rPh sb="0" eb="2">
      <t>ヘイセイ</t>
    </rPh>
    <rPh sb="4" eb="5">
      <t>ネン</t>
    </rPh>
    <rPh sb="7" eb="8">
      <t>ガツ</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</si>
</sst>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16">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Century"/>
      <family val="1"/>
    </font>
    <font>
      <sz val="12"/>
      <color indexed="8"/>
      <name val="ＭＳ 明朝"/>
      <family val="1"/>
      <charset val="128"/>
    </font>
    <font>
      <sz val="11"/>
      <name val="ＭＳ Ｐゴシック"/>
      <family val="3"/>
      <charset val="128"/>
    </font>
    <font>
      <b/>
      <sz val="9"/>
      <color indexed="8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b/>
      <sz val="12"/>
      <color theme="1"/>
      <name val="ＭＳ 明朝"/>
      <family val="1"/>
      <charset val="128"/>
    </font>
    <font>
      <b/>
      <u/>
      <sz val="12"/>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s>
  <cellStyleXfs count="6">
    <xf numFmtId="0" fontId="0" fillId="0" borderId="0">
      <alignment vertical="center"/>
    </xf>
    <xf numFmtId="38" fontId="7" fillId="0" borderId="0" applyFont="0" applyFill="0" applyBorder="0" applyAlignment="0" applyProtection="0">
      <alignment vertical="center"/>
    </xf>
    <xf numFmtId="0" fontId="8" fillId="0" borderId="0">
      <alignment vertical="center"/>
    </xf>
    <xf numFmtId="0" fontId="8" fillId="0" borderId="0">
      <alignment vertical="center"/>
    </xf>
    <xf numFmtId="0" fontId="5" fillId="0" borderId="0"/>
    <xf numFmtId="0" fontId="5" fillId="0" borderId="0"/>
  </cellStyleXfs>
  <cellXfs count="184">
    <xf numFmtId="0" fontId="0" fillId="0" borderId="0" xfId="0">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pplyAlignment="1">
      <alignment horizontal="center" vertical="center"/>
    </xf>
    <xf numFmtId="0" fontId="10" fillId="0" borderId="1" xfId="0" applyFont="1" applyBorder="1">
      <alignment vertical="center"/>
    </xf>
    <xf numFmtId="0" fontId="11" fillId="2" borderId="2" xfId="0" applyFont="1" applyFill="1" applyBorder="1" applyAlignment="1" applyProtection="1">
      <alignment vertical="top" wrapText="1"/>
      <protection locked="0"/>
    </xf>
    <xf numFmtId="0" fontId="8" fillId="0" borderId="1" xfId="3" applyBorder="1">
      <alignment vertical="center"/>
    </xf>
    <xf numFmtId="0" fontId="9" fillId="0" borderId="0" xfId="0" applyFont="1" applyAlignment="1">
      <alignment horizontal="center" vertical="center"/>
    </xf>
    <xf numFmtId="0" fontId="8" fillId="0" borderId="2" xfId="3" applyBorder="1">
      <alignment vertical="center"/>
    </xf>
    <xf numFmtId="0" fontId="9" fillId="0" borderId="3" xfId="0" applyFont="1" applyBorder="1">
      <alignment vertical="center"/>
    </xf>
    <xf numFmtId="0" fontId="9" fillId="0" borderId="0" xfId="0" applyFont="1" applyBorder="1">
      <alignment vertical="center"/>
    </xf>
    <xf numFmtId="0" fontId="8" fillId="0" borderId="4" xfId="3" applyBorder="1">
      <alignment vertical="center"/>
    </xf>
    <xf numFmtId="0" fontId="9" fillId="0" borderId="5" xfId="0" applyFont="1" applyFill="1" applyBorder="1" applyAlignment="1" applyProtection="1">
      <alignment horizontal="center" vertical="center"/>
    </xf>
    <xf numFmtId="0" fontId="9" fillId="0" borderId="6" xfId="0" applyFont="1" applyBorder="1">
      <alignment vertical="center"/>
    </xf>
    <xf numFmtId="0" fontId="9" fillId="0" borderId="1" xfId="0" applyFont="1" applyBorder="1">
      <alignment vertical="center"/>
    </xf>
    <xf numFmtId="0" fontId="9" fillId="0" borderId="7" xfId="0" applyFont="1" applyBorder="1">
      <alignment vertical="center"/>
    </xf>
    <xf numFmtId="0" fontId="8" fillId="0" borderId="8" xfId="3" applyBorder="1">
      <alignment vertical="center"/>
    </xf>
    <xf numFmtId="0" fontId="9" fillId="0" borderId="1" xfId="0" applyFont="1" applyBorder="1" applyAlignment="1">
      <alignment vertical="center"/>
    </xf>
    <xf numFmtId="0" fontId="9" fillId="0" borderId="9" xfId="0" applyFont="1" applyBorder="1" applyAlignment="1">
      <alignment horizontal="left" vertical="center"/>
    </xf>
    <xf numFmtId="0" fontId="9" fillId="0" borderId="9" xfId="0" applyFont="1" applyBorder="1">
      <alignment vertical="center"/>
    </xf>
    <xf numFmtId="0" fontId="9" fillId="0" borderId="10" xfId="0" applyFont="1" applyBorder="1">
      <alignment vertical="center"/>
    </xf>
    <xf numFmtId="0" fontId="9" fillId="0" borderId="2" xfId="0" applyFont="1" applyBorder="1" applyAlignment="1">
      <alignment vertical="center"/>
    </xf>
    <xf numFmtId="0" fontId="9" fillId="0" borderId="8" xfId="0" applyFont="1" applyBorder="1">
      <alignment vertical="center"/>
    </xf>
    <xf numFmtId="0" fontId="9" fillId="0" borderId="0" xfId="0" applyFont="1" applyBorder="1" applyAlignment="1">
      <alignment horizontal="distributed" vertical="center"/>
    </xf>
    <xf numFmtId="0" fontId="9" fillId="0" borderId="0" xfId="0" applyFont="1" applyAlignment="1">
      <alignment horizontal="distributed"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Border="1">
      <alignment vertical="center"/>
    </xf>
    <xf numFmtId="0" fontId="8" fillId="0" borderId="4" xfId="3" applyFont="1" applyBorder="1">
      <alignment vertical="center"/>
    </xf>
    <xf numFmtId="0" fontId="8" fillId="0" borderId="1" xfId="3" applyFont="1" applyBorder="1">
      <alignment vertical="center"/>
    </xf>
    <xf numFmtId="0" fontId="8" fillId="0" borderId="2" xfId="3" applyFont="1" applyBorder="1">
      <alignment vertical="center"/>
    </xf>
    <xf numFmtId="0" fontId="9" fillId="0" borderId="0" xfId="0" applyFont="1" applyAlignment="1">
      <alignment horizontal="left" vertical="center"/>
    </xf>
    <xf numFmtId="0" fontId="9" fillId="0" borderId="8" xfId="0" applyFont="1" applyBorder="1" applyAlignment="1">
      <alignment horizontal="justify" vertical="center" wrapText="1"/>
    </xf>
    <xf numFmtId="49" fontId="9" fillId="2" borderId="8" xfId="0" applyNumberFormat="1" applyFont="1" applyFill="1" applyBorder="1" applyAlignment="1" applyProtection="1">
      <alignment horizontal="justify" vertical="center" shrinkToFit="1"/>
      <protection locked="0"/>
    </xf>
    <xf numFmtId="49" fontId="9" fillId="2" borderId="1" xfId="0" applyNumberFormat="1" applyFont="1" applyFill="1" applyBorder="1" applyAlignment="1" applyProtection="1">
      <alignment horizontal="justify" vertical="center" shrinkToFit="1"/>
      <protection locked="0"/>
    </xf>
    <xf numFmtId="0" fontId="9" fillId="0" borderId="0" xfId="0" applyFont="1" applyAlignment="1">
      <alignment horizontal="justify" vertical="center"/>
    </xf>
    <xf numFmtId="177" fontId="9" fillId="2" borderId="8" xfId="0" applyNumberFormat="1" applyFont="1" applyFill="1" applyBorder="1" applyAlignment="1" applyProtection="1">
      <alignment horizontal="right" vertical="center" shrinkToFit="1"/>
      <protection locked="0"/>
    </xf>
    <xf numFmtId="0" fontId="9" fillId="0" borderId="11"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2" xfId="0" applyFont="1" applyBorder="1" applyAlignment="1">
      <alignment horizontal="justify" vertical="center" wrapText="1"/>
    </xf>
    <xf numFmtId="0" fontId="12" fillId="2" borderId="8" xfId="0" applyFont="1" applyFill="1" applyBorder="1" applyAlignment="1" applyProtection="1">
      <alignment horizontal="justify" vertical="top" wrapText="1"/>
      <protection locked="0"/>
    </xf>
    <xf numFmtId="0" fontId="9" fillId="0" borderId="9" xfId="0" applyFont="1" applyBorder="1" applyAlignment="1">
      <alignmen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13" fillId="0" borderId="0" xfId="0" applyFont="1" applyAlignment="1">
      <alignment horizontal="justify" vertical="center"/>
    </xf>
    <xf numFmtId="0" fontId="13" fillId="0" borderId="0" xfId="0" applyFont="1" applyAlignment="1">
      <alignment horizontal="left" vertical="center"/>
    </xf>
    <xf numFmtId="0" fontId="9" fillId="2" borderId="8" xfId="0" applyFont="1" applyFill="1" applyBorder="1" applyAlignment="1" applyProtection="1">
      <alignment horizontal="justify" vertical="center" shrinkToFit="1"/>
      <protection locked="0"/>
    </xf>
    <xf numFmtId="0" fontId="9" fillId="2" borderId="1" xfId="0" applyFont="1" applyFill="1" applyBorder="1" applyAlignment="1" applyProtection="1">
      <alignment horizontal="justify" vertical="center" shrinkToFit="1"/>
      <protection locked="0"/>
    </xf>
    <xf numFmtId="0" fontId="9" fillId="0" borderId="0" xfId="0" applyNumberFormat="1" applyFont="1" applyFill="1" applyAlignment="1" applyProtection="1">
      <alignment horizontal="center" vertical="center"/>
    </xf>
    <xf numFmtId="49" fontId="9" fillId="0" borderId="0" xfId="0" applyNumberFormat="1" applyFont="1" applyFill="1" applyAlignment="1" applyProtection="1">
      <alignment horizontal="center" vertical="center"/>
    </xf>
    <xf numFmtId="0" fontId="5" fillId="0" borderId="8" xfId="5" applyFont="1" applyFill="1" applyBorder="1" applyAlignment="1">
      <alignment horizontal="left" shrinkToFit="1"/>
    </xf>
    <xf numFmtId="49" fontId="5" fillId="0" borderId="8" xfId="5" applyNumberFormat="1" applyFont="1" applyFill="1" applyBorder="1" applyAlignment="1">
      <alignment horizontal="left"/>
    </xf>
    <xf numFmtId="0" fontId="5" fillId="0" borderId="8" xfId="5" applyNumberFormat="1" applyFont="1" applyFill="1" applyBorder="1" applyAlignment="1">
      <alignment horizontal="left"/>
    </xf>
    <xf numFmtId="0" fontId="9" fillId="0" borderId="0" xfId="0" applyFont="1" applyFill="1" applyAlignment="1" applyProtection="1">
      <alignment vertical="center"/>
    </xf>
    <xf numFmtId="0" fontId="9" fillId="0" borderId="12" xfId="0" applyFont="1" applyBorder="1" applyAlignment="1">
      <alignment horizontal="right" vertical="center"/>
    </xf>
    <xf numFmtId="0" fontId="9" fillId="0" borderId="13" xfId="0" applyFont="1" applyBorder="1" applyAlignment="1">
      <alignment horizontal="right" vertical="center"/>
    </xf>
    <xf numFmtId="0" fontId="9" fillId="0" borderId="14" xfId="0" applyFont="1" applyBorder="1" applyAlignment="1">
      <alignment vertical="center"/>
    </xf>
    <xf numFmtId="0" fontId="9" fillId="2" borderId="0" xfId="0" applyFont="1" applyFill="1" applyAlignment="1" applyProtection="1">
      <alignment horizontal="center" vertical="center" shrinkToFit="1"/>
      <protection locked="0"/>
    </xf>
    <xf numFmtId="0" fontId="9" fillId="2" borderId="0" xfId="0" applyFont="1" applyFill="1" applyAlignment="1" applyProtection="1">
      <alignment horizontal="right" vertical="center" shrinkToFit="1"/>
      <protection locked="0"/>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0" xfId="0" applyBorder="1" applyAlignment="1">
      <alignment vertical="center" wrapText="1"/>
    </xf>
    <xf numFmtId="0" fontId="0" fillId="0" borderId="18" xfId="0" applyBorder="1" applyAlignment="1">
      <alignment horizontal="center" vertical="center" wrapText="1"/>
    </xf>
    <xf numFmtId="0" fontId="0" fillId="0" borderId="22" xfId="0" applyNumberFormat="1" applyBorder="1" applyAlignment="1">
      <alignment vertical="center" wrapText="1"/>
    </xf>
    <xf numFmtId="0" fontId="0" fillId="0" borderId="23" xfId="0" applyNumberFormat="1" applyBorder="1" applyAlignment="1">
      <alignment vertical="center" wrapText="1"/>
    </xf>
    <xf numFmtId="0" fontId="0" fillId="0" borderId="23" xfId="0" applyBorder="1" applyAlignment="1">
      <alignment vertical="center" wrapText="1"/>
    </xf>
    <xf numFmtId="0" fontId="0" fillId="0" borderId="23" xfId="0" applyNumberFormat="1" applyFill="1" applyBorder="1" applyAlignment="1">
      <alignment vertical="center" wrapText="1"/>
    </xf>
    <xf numFmtId="0" fontId="0" fillId="0" borderId="24" xfId="0" applyNumberFormat="1" applyBorder="1" applyAlignment="1">
      <alignment vertical="center" wrapText="1"/>
    </xf>
    <xf numFmtId="0" fontId="0" fillId="0" borderId="5" xfId="0" applyBorder="1" applyAlignment="1">
      <alignment vertical="center" wrapText="1"/>
    </xf>
    <xf numFmtId="0" fontId="0" fillId="0" borderId="26" xfId="0" applyNumberFormat="1" applyBorder="1" applyAlignment="1">
      <alignment vertical="center" wrapText="1"/>
    </xf>
    <xf numFmtId="0" fontId="0" fillId="0" borderId="28" xfId="0" applyBorder="1" applyAlignment="1">
      <alignment vertical="center" wrapText="1"/>
    </xf>
    <xf numFmtId="0" fontId="0" fillId="0" borderId="29" xfId="0" applyNumberFormat="1" applyBorder="1" applyAlignment="1">
      <alignment vertical="center" wrapText="1"/>
    </xf>
    <xf numFmtId="0" fontId="9" fillId="2" borderId="9" xfId="0" applyFont="1" applyFill="1" applyBorder="1" applyAlignment="1" applyProtection="1">
      <alignment horizontal="center" vertical="center"/>
      <protection locked="0"/>
    </xf>
    <xf numFmtId="177" fontId="9" fillId="2" borderId="8" xfId="0" applyNumberFormat="1" applyFont="1" applyFill="1" applyBorder="1" applyAlignment="1" applyProtection="1">
      <alignment horizontal="right" vertical="center" shrinkToFit="1"/>
      <protection locked="0"/>
    </xf>
    <xf numFmtId="0" fontId="9" fillId="2" borderId="0" xfId="0" applyFont="1" applyFill="1" applyAlignment="1" applyProtection="1">
      <alignment vertical="center" shrinkToFit="1"/>
      <protection locked="0"/>
    </xf>
    <xf numFmtId="0" fontId="9" fillId="0" borderId="0" xfId="0" applyFont="1" applyAlignment="1">
      <alignment vertical="center"/>
    </xf>
    <xf numFmtId="0" fontId="9" fillId="0" borderId="0" xfId="0" applyFont="1" applyAlignment="1">
      <alignment horizontal="right" vertical="center"/>
    </xf>
    <xf numFmtId="176" fontId="9" fillId="2" borderId="0" xfId="0" applyNumberFormat="1" applyFont="1" applyFill="1" applyAlignment="1" applyProtection="1">
      <alignment horizontal="right" vertical="center"/>
      <protection locked="0"/>
    </xf>
    <xf numFmtId="0" fontId="9" fillId="0" borderId="0" xfId="0" applyFont="1" applyAlignment="1">
      <alignment horizontal="left" vertical="center"/>
    </xf>
    <xf numFmtId="0" fontId="9" fillId="0" borderId="0" xfId="0" applyFont="1" applyAlignment="1">
      <alignment horizontal="center" vertical="center"/>
    </xf>
    <xf numFmtId="0" fontId="9" fillId="0" borderId="5" xfId="0" applyFont="1" applyBorder="1" applyAlignment="1">
      <alignment vertical="center"/>
    </xf>
    <xf numFmtId="0" fontId="9" fillId="0" borderId="3" xfId="0" applyFont="1" applyBorder="1" applyAlignment="1">
      <alignment vertical="center"/>
    </xf>
    <xf numFmtId="0" fontId="9" fillId="2" borderId="5" xfId="0" applyFont="1" applyFill="1" applyBorder="1" applyAlignment="1" applyProtection="1">
      <alignment horizontal="right" vertical="center"/>
      <protection locked="0"/>
    </xf>
    <xf numFmtId="0" fontId="9" fillId="2" borderId="6" xfId="0" applyFont="1" applyFill="1" applyBorder="1" applyAlignment="1" applyProtection="1">
      <alignment horizontal="right" vertical="center"/>
      <protection locked="0"/>
    </xf>
    <xf numFmtId="0" fontId="9" fillId="0" borderId="6" xfId="0" applyFont="1" applyBorder="1" applyAlignment="1">
      <alignment vertical="center"/>
    </xf>
    <xf numFmtId="0" fontId="9" fillId="2" borderId="5" xfId="0" applyFont="1" applyFill="1" applyBorder="1" applyAlignment="1" applyProtection="1">
      <alignment vertical="center" shrinkToFit="1"/>
      <protection locked="0"/>
    </xf>
    <xf numFmtId="0" fontId="9" fillId="2" borderId="6" xfId="0" applyFont="1" applyFill="1" applyBorder="1" applyAlignment="1" applyProtection="1">
      <alignment vertical="center" shrinkToFit="1"/>
      <protection locked="0"/>
    </xf>
    <xf numFmtId="0" fontId="9" fillId="0" borderId="4"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2" borderId="3" xfId="0" applyFont="1" applyFill="1" applyBorder="1" applyAlignment="1" applyProtection="1">
      <alignment vertical="center" shrinkToFit="1"/>
      <protection locked="0"/>
    </xf>
    <xf numFmtId="0" fontId="9" fillId="2" borderId="14" xfId="0" applyFont="1" applyFill="1" applyBorder="1" applyAlignment="1" applyProtection="1">
      <alignment vertical="center" shrinkToFit="1"/>
      <protection locked="0"/>
    </xf>
    <xf numFmtId="0" fontId="9" fillId="2" borderId="15" xfId="0" applyFont="1" applyFill="1" applyBorder="1" applyAlignment="1" applyProtection="1">
      <alignment vertical="center" shrinkToFit="1"/>
      <protection locked="0"/>
    </xf>
    <xf numFmtId="0" fontId="9" fillId="2" borderId="9" xfId="0" quotePrefix="1"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0" borderId="9" xfId="0" applyFont="1" applyBorder="1" applyAlignment="1">
      <alignment vertical="center"/>
    </xf>
    <xf numFmtId="0" fontId="0" fillId="0" borderId="7" xfId="0" applyBorder="1" applyAlignment="1" applyProtection="1">
      <alignment vertical="center"/>
      <protection locked="0"/>
    </xf>
    <xf numFmtId="0" fontId="9" fillId="0" borderId="12" xfId="0" applyFont="1" applyBorder="1" applyAlignment="1">
      <alignment vertical="center"/>
    </xf>
    <xf numFmtId="0" fontId="9" fillId="0" borderId="10" xfId="0" applyFont="1" applyBorder="1" applyAlignment="1">
      <alignment vertical="center"/>
    </xf>
    <xf numFmtId="0" fontId="9" fillId="2" borderId="12" xfId="0" applyFont="1" applyFill="1" applyBorder="1" applyAlignment="1" applyProtection="1">
      <alignment vertical="center" wrapText="1"/>
      <protection locked="0"/>
    </xf>
    <xf numFmtId="0" fontId="9" fillId="2" borderId="9" xfId="0" applyFont="1" applyFill="1" applyBorder="1" applyAlignment="1" applyProtection="1">
      <alignment vertical="center" wrapText="1"/>
      <protection locked="0"/>
    </xf>
    <xf numFmtId="0" fontId="9" fillId="2" borderId="10" xfId="0" applyFont="1" applyFill="1" applyBorder="1" applyAlignment="1" applyProtection="1">
      <alignment vertical="center" wrapText="1"/>
      <protection locked="0"/>
    </xf>
    <xf numFmtId="0" fontId="9" fillId="2" borderId="14" xfId="0" applyFont="1" applyFill="1" applyBorder="1" applyAlignment="1" applyProtection="1">
      <alignment vertical="center" wrapText="1"/>
      <protection locked="0"/>
    </xf>
    <xf numFmtId="0" fontId="9" fillId="2" borderId="15" xfId="0" applyFont="1" applyFill="1" applyBorder="1" applyAlignment="1" applyProtection="1">
      <alignment vertical="center" wrapText="1"/>
      <protection locked="0"/>
    </xf>
    <xf numFmtId="0" fontId="9" fillId="2" borderId="7" xfId="0" applyFont="1" applyFill="1" applyBorder="1" applyAlignment="1" applyProtection="1">
      <alignment vertical="center" wrapText="1"/>
      <protection locked="0"/>
    </xf>
    <xf numFmtId="0" fontId="9" fillId="0" borderId="14" xfId="0" applyFont="1" applyBorder="1" applyAlignment="1">
      <alignment vertical="center"/>
    </xf>
    <xf numFmtId="0" fontId="9" fillId="0" borderId="15" xfId="0" applyFont="1" applyBorder="1" applyAlignment="1">
      <alignment vertical="center"/>
    </xf>
    <xf numFmtId="0" fontId="9" fillId="0" borderId="7" xfId="0" applyFont="1" applyBorder="1" applyAlignment="1">
      <alignment vertical="center"/>
    </xf>
    <xf numFmtId="177" fontId="9" fillId="2" borderId="5" xfId="0" applyNumberFormat="1" applyFont="1" applyFill="1" applyBorder="1" applyAlignment="1" applyProtection="1">
      <alignment horizontal="right" vertical="center"/>
      <protection locked="0"/>
    </xf>
    <xf numFmtId="177" fontId="9" fillId="2" borderId="6" xfId="0" applyNumberFormat="1" applyFont="1" applyFill="1" applyBorder="1" applyAlignment="1" applyProtection="1">
      <alignment horizontal="right" vertical="center"/>
      <protection locked="0"/>
    </xf>
    <xf numFmtId="0" fontId="9" fillId="2" borderId="6" xfId="0" applyFont="1" applyFill="1" applyBorder="1" applyAlignment="1" applyProtection="1">
      <alignment horizontal="center" vertical="center"/>
      <protection locked="0"/>
    </xf>
    <xf numFmtId="0" fontId="9" fillId="0" borderId="9" xfId="0" applyFont="1" applyBorder="1" applyAlignment="1">
      <alignment horizontal="distributed" vertical="center"/>
    </xf>
    <xf numFmtId="0" fontId="9" fillId="0" borderId="0" xfId="0" applyFont="1" applyAlignment="1">
      <alignment horizontal="distributed"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10" fillId="0" borderId="12"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1" fillId="2" borderId="14" xfId="0" applyFont="1" applyFill="1" applyBorder="1" applyAlignment="1" applyProtection="1">
      <alignment vertical="top" wrapText="1"/>
      <protection locked="0"/>
    </xf>
    <xf numFmtId="0" fontId="11" fillId="2" borderId="15" xfId="0" applyFont="1" applyFill="1" applyBorder="1" applyAlignment="1" applyProtection="1">
      <alignment vertical="top" wrapText="1"/>
      <protection locked="0"/>
    </xf>
    <xf numFmtId="0" fontId="11" fillId="2" borderId="7" xfId="0" applyFont="1" applyFill="1" applyBorder="1" applyAlignment="1" applyProtection="1">
      <alignment vertical="top" wrapText="1"/>
      <protection locked="0"/>
    </xf>
    <xf numFmtId="0" fontId="9" fillId="0" borderId="15" xfId="0" applyFont="1" applyBorder="1" applyAlignment="1">
      <alignment horizontal="right" vertical="center"/>
    </xf>
    <xf numFmtId="0" fontId="9" fillId="0" borderId="5" xfId="0" applyFont="1" applyBorder="1" applyAlignment="1">
      <alignment vertical="center" wrapText="1"/>
    </xf>
    <xf numFmtId="0" fontId="9" fillId="0" borderId="3" xfId="0" applyFont="1" applyBorder="1" applyAlignment="1">
      <alignment vertical="center" wrapText="1"/>
    </xf>
    <xf numFmtId="0" fontId="9" fillId="0" borderId="8" xfId="0" applyFont="1" applyBorder="1" applyAlignment="1">
      <alignment horizontal="center" vertical="center" wrapText="1"/>
    </xf>
    <xf numFmtId="49" fontId="15" fillId="2" borderId="5" xfId="0" applyNumberFormat="1" applyFont="1" applyFill="1" applyBorder="1" applyAlignment="1" applyProtection="1">
      <alignment vertical="center" shrinkToFit="1"/>
      <protection locked="0"/>
    </xf>
    <xf numFmtId="49" fontId="15" fillId="2" borderId="3" xfId="0" applyNumberFormat="1" applyFont="1" applyFill="1" applyBorder="1" applyAlignment="1" applyProtection="1">
      <alignment vertical="center" shrinkToFit="1"/>
      <protection locked="0"/>
    </xf>
    <xf numFmtId="177" fontId="9" fillId="2" borderId="8" xfId="0" applyNumberFormat="1" applyFont="1" applyFill="1" applyBorder="1" applyAlignment="1" applyProtection="1">
      <alignment horizontal="right" vertical="center" wrapText="1"/>
      <protection locked="0"/>
    </xf>
    <xf numFmtId="177" fontId="9" fillId="2" borderId="8" xfId="0" applyNumberFormat="1" applyFont="1" applyFill="1" applyBorder="1" applyAlignment="1" applyProtection="1">
      <alignment horizontal="right" vertical="center"/>
      <protection locked="0"/>
    </xf>
    <xf numFmtId="49" fontId="15" fillId="2" borderId="12" xfId="0" applyNumberFormat="1" applyFont="1" applyFill="1" applyBorder="1" applyAlignment="1" applyProtection="1">
      <alignment vertical="center" shrinkToFit="1"/>
      <protection locked="0"/>
    </xf>
    <xf numFmtId="49" fontId="15" fillId="2" borderId="10" xfId="0" applyNumberFormat="1" applyFont="1" applyFill="1" applyBorder="1" applyAlignment="1" applyProtection="1">
      <alignment vertical="center" shrinkToFit="1"/>
      <protection locked="0"/>
    </xf>
    <xf numFmtId="177" fontId="9" fillId="2" borderId="13" xfId="0" applyNumberFormat="1" applyFont="1" applyFill="1" applyBorder="1" applyAlignment="1" applyProtection="1">
      <alignment horizontal="right" vertical="center" wrapText="1"/>
      <protection locked="0"/>
    </xf>
    <xf numFmtId="177" fontId="9" fillId="2" borderId="0" xfId="0" applyNumberFormat="1" applyFont="1" applyFill="1" applyBorder="1" applyAlignment="1" applyProtection="1">
      <alignment horizontal="right" vertical="center" wrapText="1"/>
      <protection locked="0"/>
    </xf>
    <xf numFmtId="177" fontId="9" fillId="2" borderId="16" xfId="0" applyNumberFormat="1" applyFont="1" applyFill="1" applyBorder="1" applyAlignment="1" applyProtection="1">
      <alignment horizontal="right" vertical="center" wrapText="1"/>
      <protection locked="0"/>
    </xf>
    <xf numFmtId="177" fontId="9" fillId="2" borderId="13" xfId="0" applyNumberFormat="1" applyFont="1" applyFill="1" applyBorder="1" applyAlignment="1" applyProtection="1">
      <alignment horizontal="right" vertical="center"/>
      <protection locked="0"/>
    </xf>
    <xf numFmtId="177" fontId="9" fillId="2" borderId="16" xfId="0" applyNumberFormat="1" applyFont="1" applyFill="1" applyBorder="1" applyAlignment="1" applyProtection="1">
      <alignment horizontal="right" vertical="center"/>
      <protection locked="0"/>
    </xf>
    <xf numFmtId="0" fontId="9" fillId="0" borderId="8" xfId="0" applyFont="1" applyBorder="1" applyAlignment="1">
      <alignment vertical="center" wrapText="1"/>
    </xf>
    <xf numFmtId="0" fontId="9" fillId="3" borderId="8" xfId="0" applyFont="1" applyFill="1" applyBorder="1" applyAlignment="1">
      <alignment vertical="center" wrapText="1"/>
    </xf>
    <xf numFmtId="177" fontId="9" fillId="2" borderId="3" xfId="0" applyNumberFormat="1" applyFont="1" applyFill="1" applyBorder="1" applyAlignment="1" applyProtection="1">
      <alignment horizontal="right" vertical="center"/>
      <protection locked="0"/>
    </xf>
    <xf numFmtId="0" fontId="9" fillId="0" borderId="0" xfId="0" applyFont="1" applyBorder="1" applyAlignment="1">
      <alignment vertical="top" wrapText="1"/>
    </xf>
    <xf numFmtId="0" fontId="9" fillId="0" borderId="5" xfId="0" applyFont="1" applyBorder="1" applyAlignment="1">
      <alignment horizontal="justify" vertical="center" wrapText="1"/>
    </xf>
    <xf numFmtId="0" fontId="0" fillId="0" borderId="3" xfId="0" applyBorder="1" applyAlignment="1">
      <alignment horizontal="justify" vertical="center" wrapText="1"/>
    </xf>
    <xf numFmtId="177" fontId="9" fillId="2" borderId="5" xfId="0" applyNumberFormat="1" applyFont="1" applyFill="1" applyBorder="1" applyAlignment="1" applyProtection="1">
      <alignment horizontal="right" vertical="center" shrinkToFit="1"/>
      <protection locked="0"/>
    </xf>
    <xf numFmtId="177" fontId="9" fillId="2" borderId="3" xfId="0" applyNumberFormat="1" applyFont="1" applyFill="1" applyBorder="1" applyAlignment="1" applyProtection="1">
      <alignment horizontal="right" vertical="center" shrinkToFit="1"/>
      <protection locked="0"/>
    </xf>
    <xf numFmtId="177" fontId="9" fillId="2" borderId="8" xfId="0" applyNumberFormat="1" applyFont="1" applyFill="1" applyBorder="1" applyAlignment="1" applyProtection="1">
      <alignment horizontal="right" vertical="center" shrinkToFit="1"/>
      <protection locked="0"/>
    </xf>
    <xf numFmtId="0" fontId="9" fillId="0" borderId="11" xfId="0" applyFont="1" applyBorder="1" applyAlignment="1">
      <alignment horizontal="justify" vertical="center" wrapText="1"/>
    </xf>
    <xf numFmtId="0" fontId="9" fillId="0" borderId="8" xfId="0" applyFont="1" applyBorder="1" applyAlignment="1">
      <alignment horizontal="justify" vertical="center" wrapText="1"/>
    </xf>
    <xf numFmtId="177" fontId="9" fillId="2" borderId="12" xfId="0" applyNumberFormat="1" applyFont="1" applyFill="1" applyBorder="1" applyAlignment="1" applyProtection="1">
      <alignment horizontal="right" vertical="center" shrinkToFit="1"/>
      <protection locked="0"/>
    </xf>
    <xf numFmtId="177" fontId="9" fillId="2" borderId="10" xfId="0" applyNumberFormat="1" applyFont="1" applyFill="1" applyBorder="1" applyAlignment="1" applyProtection="1">
      <alignment horizontal="right" vertical="center" shrinkToFit="1"/>
      <protection locked="0"/>
    </xf>
    <xf numFmtId="177" fontId="9" fillId="2" borderId="14" xfId="0" applyNumberFormat="1" applyFont="1" applyFill="1" applyBorder="1" applyAlignment="1" applyProtection="1">
      <alignment horizontal="right" vertical="center" shrinkToFit="1"/>
      <protection locked="0"/>
    </xf>
    <xf numFmtId="177" fontId="9" fillId="2" borderId="7" xfId="0" applyNumberFormat="1" applyFont="1" applyFill="1" applyBorder="1" applyAlignment="1" applyProtection="1">
      <alignment horizontal="right" vertical="center" shrinkToFit="1"/>
      <protection locked="0"/>
    </xf>
    <xf numFmtId="0" fontId="14" fillId="0" borderId="0" xfId="0" applyFont="1" applyAlignment="1">
      <alignment vertical="center"/>
    </xf>
    <xf numFmtId="0" fontId="12" fillId="2" borderId="1" xfId="0" applyFont="1" applyFill="1" applyBorder="1" applyAlignment="1" applyProtection="1">
      <alignment horizontal="justify" vertical="top" wrapText="1"/>
      <protection locked="0"/>
    </xf>
    <xf numFmtId="0" fontId="12" fillId="2" borderId="2" xfId="0" applyFont="1" applyFill="1" applyBorder="1" applyAlignment="1" applyProtection="1">
      <alignment horizontal="justify" vertical="top" wrapText="1"/>
      <protection locked="0"/>
    </xf>
    <xf numFmtId="0" fontId="11" fillId="2" borderId="5"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2" borderId="12" xfId="0" applyFont="1" applyFill="1" applyBorder="1" applyAlignment="1" applyProtection="1">
      <alignment vertical="center" shrinkToFit="1"/>
      <protection locked="0"/>
    </xf>
    <xf numFmtId="0" fontId="11" fillId="2" borderId="10" xfId="0" applyFont="1" applyFill="1" applyBorder="1" applyAlignment="1" applyProtection="1">
      <alignment vertical="center" shrinkToFit="1"/>
      <protection locked="0"/>
    </xf>
    <xf numFmtId="177" fontId="9" fillId="2" borderId="13" xfId="0" applyNumberFormat="1" applyFont="1" applyFill="1" applyBorder="1" applyAlignment="1" applyProtection="1">
      <alignment horizontal="right" vertical="center" shrinkToFit="1"/>
      <protection locked="0"/>
    </xf>
    <xf numFmtId="177" fontId="9" fillId="2" borderId="0" xfId="0" applyNumberFormat="1" applyFont="1" applyFill="1" applyBorder="1" applyAlignment="1" applyProtection="1">
      <alignment horizontal="right" vertical="center" shrinkToFit="1"/>
      <protection locked="0"/>
    </xf>
    <xf numFmtId="177" fontId="9" fillId="2" borderId="16" xfId="0" applyNumberFormat="1" applyFont="1" applyFill="1" applyBorder="1" applyAlignment="1" applyProtection="1">
      <alignment horizontal="right" vertical="center" shrinkToFit="1"/>
      <protection locked="0"/>
    </xf>
    <xf numFmtId="0" fontId="9" fillId="0" borderId="8" xfId="0" applyFont="1" applyFill="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2" borderId="8" xfId="0" applyFont="1" applyFill="1" applyBorder="1" applyAlignment="1" applyProtection="1">
      <alignment horizontal="justify" vertical="top" wrapText="1"/>
      <protection locked="0"/>
    </xf>
    <xf numFmtId="0" fontId="9" fillId="2" borderId="0" xfId="0" applyFont="1" applyFill="1" applyAlignment="1" applyProtection="1">
      <alignment vertical="center" shrinkToFit="1"/>
      <protection locked="0"/>
    </xf>
    <xf numFmtId="176" fontId="9" fillId="2" borderId="0" xfId="0" applyNumberFormat="1" applyFont="1" applyFill="1" applyAlignment="1" applyProtection="1">
      <alignment horizontal="right" vertical="center" shrinkToFit="1"/>
      <protection locked="0"/>
    </xf>
    <xf numFmtId="0" fontId="11" fillId="2" borderId="9" xfId="0" applyFont="1" applyFill="1" applyBorder="1" applyAlignment="1" applyProtection="1">
      <alignment vertical="center" shrinkToFit="1"/>
      <protection locked="0"/>
    </xf>
    <xf numFmtId="0" fontId="11" fillId="2" borderId="0" xfId="0" applyFont="1" applyFill="1" applyBorder="1" applyAlignment="1" applyProtection="1">
      <alignment vertical="top" wrapText="1"/>
      <protection locked="0"/>
    </xf>
    <xf numFmtId="0" fontId="11" fillId="2" borderId="16" xfId="0" applyFont="1" applyFill="1" applyBorder="1" applyAlignment="1" applyProtection="1">
      <alignment vertical="top" wrapText="1"/>
      <protection locked="0"/>
    </xf>
    <xf numFmtId="0" fontId="9" fillId="2" borderId="0" xfId="0" applyFont="1" applyFill="1" applyAlignment="1" applyProtection="1">
      <alignment horizontal="right" vertical="center" shrinkToFit="1"/>
      <protection locked="0"/>
    </xf>
    <xf numFmtId="0" fontId="0" fillId="0" borderId="8" xfId="0" applyBorder="1" applyAlignment="1">
      <alignment horizontal="center" vertical="center"/>
    </xf>
    <xf numFmtId="0" fontId="0" fillId="0" borderId="18" xfId="0" applyBorder="1" applyAlignment="1">
      <alignment horizontal="center" vertical="center" wrapText="1"/>
    </xf>
    <xf numFmtId="49" fontId="0" fillId="0" borderId="18"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0" fillId="0" borderId="21" xfId="0" applyNumberFormat="1" applyBorder="1" applyAlignment="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49" fontId="0" fillId="0" borderId="8" xfId="0" applyNumberFormat="1"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cellXfs>
  <cellStyles count="6">
    <cellStyle name="桁区切り 2" xfId="1"/>
    <cellStyle name="標準" xfId="0" builtinId="0"/>
    <cellStyle name="標準 2" xfId="2"/>
    <cellStyle name="標準 3" xfId="3"/>
    <cellStyle name="標準 4" xfId="4"/>
    <cellStyle name="標準_一覧表商工会名簿"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16</xdr:row>
          <xdr:rowOff>0</xdr:rowOff>
        </xdr:from>
        <xdr:to>
          <xdr:col>16</xdr:col>
          <xdr:colOff>66675</xdr:colOff>
          <xdr:row>16</xdr:row>
          <xdr:rowOff>257175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0</xdr:rowOff>
        </xdr:from>
        <xdr:to>
          <xdr:col>19</xdr:col>
          <xdr:colOff>47625</xdr:colOff>
          <xdr:row>16</xdr:row>
          <xdr:rowOff>257175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19050</xdr:colOff>
      <xdr:row>15</xdr:row>
      <xdr:rowOff>114300</xdr:rowOff>
    </xdr:from>
    <xdr:to>
      <xdr:col>4</xdr:col>
      <xdr:colOff>314325</xdr:colOff>
      <xdr:row>19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19050</xdr:colOff>
      <xdr:row>22</xdr:row>
      <xdr:rowOff>114300</xdr:rowOff>
    </xdr:from>
    <xdr:to>
      <xdr:col>4</xdr:col>
      <xdr:colOff>314325</xdr:colOff>
      <xdr:row>26</xdr:row>
      <xdr:rowOff>0</xdr:rowOff>
    </xdr:to>
    <xdr:sp macro="" textlink="">
      <xdr:nvSpPr>
        <xdr:cNvPr id="2" name="左中かっこ 1"/>
        <xdr:cNvSpPr/>
      </xdr:nvSpPr>
      <xdr:spPr>
        <a:xfrm>
          <a:off x="3209925" y="6419850"/>
          <a:ext cx="295275" cy="242887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32887;&#21729;&#12501;&#12457;&#12523;&#12480;/&#22823;&#21451;&#12288;&#24344;&#36020;/&#24196;&#23376;&#12424;&#12426;/015_&#12304;&#24540;&#21215;&#19968;&#35239;&#34920;&#12305;&#22320;&#26041;&#20107;&#21209;&#23616;_&#25345;&#32154;&#21270;&#35036;&#21161;&#37329;&#12395;&#20418;&#12427;&#22577;&#21578;&#65288;1&#22238;03%2028&#21463;&#20184;&#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持続化1-1【様式】"/>
      <sheetName val="リスト（修正不可）"/>
      <sheetName val="様式１"/>
      <sheetName val="様式２"/>
      <sheetName val="様式３-１"/>
      <sheetName val="様式３－２"/>
      <sheetName val="様式４（商工会記載）"/>
      <sheetName val="様式５（事業者作成）"/>
    </sheetNames>
    <sheetDataSet>
      <sheetData sheetId="0"/>
      <sheetData sheetId="1"/>
      <sheetData sheetId="2">
        <row r="3">
          <cell r="A3" t="str">
            <v>01 北海道</v>
          </cell>
          <cell r="D3" t="str">
            <v>01 農業</v>
          </cell>
        </row>
        <row r="4">
          <cell r="A4" t="str">
            <v>02 青森県</v>
          </cell>
          <cell r="D4" t="str">
            <v>02 林業</v>
          </cell>
        </row>
        <row r="5">
          <cell r="A5" t="str">
            <v>03 岩手県</v>
          </cell>
          <cell r="D5" t="str">
            <v>03 漁業</v>
          </cell>
        </row>
        <row r="6">
          <cell r="A6" t="str">
            <v>04 宮城県</v>
          </cell>
          <cell r="D6" t="str">
            <v>04 水産養殖業</v>
          </cell>
        </row>
        <row r="7">
          <cell r="A7" t="str">
            <v>05 秋田県</v>
          </cell>
          <cell r="D7" t="str">
            <v>05 鉱業、採石業、砂利採取業</v>
          </cell>
        </row>
        <row r="8">
          <cell r="A8" t="str">
            <v>06 山形県</v>
          </cell>
          <cell r="D8" t="str">
            <v>06 総合工事業</v>
          </cell>
        </row>
        <row r="9">
          <cell r="A9" t="str">
            <v>07 福島県</v>
          </cell>
          <cell r="D9" t="str">
            <v>07 職別工事業（設備工事業を除く）</v>
          </cell>
        </row>
        <row r="10">
          <cell r="A10" t="str">
            <v>08 茨城県</v>
          </cell>
          <cell r="D10" t="str">
            <v>08 設備工事業</v>
          </cell>
        </row>
        <row r="11">
          <cell r="A11" t="str">
            <v>09 栃木県</v>
          </cell>
          <cell r="D11" t="str">
            <v>09 食料品製造業</v>
          </cell>
        </row>
        <row r="12">
          <cell r="A12" t="str">
            <v>10 群馬県</v>
          </cell>
          <cell r="D12" t="str">
            <v>10 飲料・たばこ・飼料製造業</v>
          </cell>
        </row>
        <row r="13">
          <cell r="A13" t="str">
            <v>11 埼玉県</v>
          </cell>
          <cell r="D13" t="str">
            <v>11 繊維工業</v>
          </cell>
        </row>
        <row r="14">
          <cell r="A14" t="str">
            <v>12 千葉県</v>
          </cell>
          <cell r="D14" t="str">
            <v>12 木材・木製品製造業（家具を除く）</v>
          </cell>
        </row>
        <row r="15">
          <cell r="A15" t="str">
            <v>13 東京都</v>
          </cell>
          <cell r="D15" t="str">
            <v>13 家具・装備品製造業</v>
          </cell>
        </row>
        <row r="16">
          <cell r="A16" t="str">
            <v>14 神奈川県</v>
          </cell>
          <cell r="D16" t="str">
            <v>14 パルプ・紙・紙加工品製造業</v>
          </cell>
        </row>
        <row r="17">
          <cell r="A17" t="str">
            <v>15 新潟県</v>
          </cell>
          <cell r="D17" t="str">
            <v>15 印刷・同関連業</v>
          </cell>
        </row>
        <row r="18">
          <cell r="A18" t="str">
            <v>16 長野県</v>
          </cell>
          <cell r="D18" t="str">
            <v>16 化学工業</v>
          </cell>
        </row>
        <row r="19">
          <cell r="A19" t="str">
            <v>17 山梨県</v>
          </cell>
          <cell r="D19" t="str">
            <v>17 石油製品・石炭製品製造業</v>
          </cell>
        </row>
        <row r="20">
          <cell r="A20" t="str">
            <v>18 静岡県</v>
          </cell>
          <cell r="D20" t="str">
            <v>18 プラスチック製品製造業（別掲を除く）</v>
          </cell>
        </row>
        <row r="21">
          <cell r="A21" t="str">
            <v>19 愛知県</v>
          </cell>
          <cell r="D21" t="str">
            <v>19 ゴム製品製造業</v>
          </cell>
        </row>
        <row r="22">
          <cell r="A22" t="str">
            <v>20 岐阜県</v>
          </cell>
          <cell r="D22" t="str">
            <v>20 なめし革・同製品・毛皮製造業</v>
          </cell>
        </row>
        <row r="23">
          <cell r="A23" t="str">
            <v>21 三重県</v>
          </cell>
          <cell r="D23" t="str">
            <v>21 窯業・土石製品製造業</v>
          </cell>
        </row>
        <row r="24">
          <cell r="A24" t="str">
            <v>22 富山県</v>
          </cell>
          <cell r="D24" t="str">
            <v>22 鉄鋼業</v>
          </cell>
        </row>
        <row r="25">
          <cell r="A25" t="str">
            <v>23 石川県</v>
          </cell>
          <cell r="D25" t="str">
            <v>23 非鉄金属製造業</v>
          </cell>
        </row>
        <row r="26">
          <cell r="A26" t="str">
            <v>24 福井県</v>
          </cell>
          <cell r="D26" t="str">
            <v>24 金属製品製造業</v>
          </cell>
        </row>
        <row r="27">
          <cell r="A27" t="str">
            <v>25 滋賀県</v>
          </cell>
          <cell r="D27" t="str">
            <v>25 はん用機械器具製造業</v>
          </cell>
        </row>
        <row r="28">
          <cell r="A28" t="str">
            <v>26 京都府</v>
          </cell>
          <cell r="D28" t="str">
            <v>26 生産用機械器具製造業</v>
          </cell>
        </row>
        <row r="29">
          <cell r="A29" t="str">
            <v>27 大阪府</v>
          </cell>
          <cell r="D29" t="str">
            <v>27 業務用機械器具製造業</v>
          </cell>
        </row>
        <row r="30">
          <cell r="A30" t="str">
            <v>28 兵庫県</v>
          </cell>
          <cell r="D30" t="str">
            <v>28 電子部品・デバイス・電子回路製造業</v>
          </cell>
        </row>
        <row r="31">
          <cell r="A31" t="str">
            <v>29 奈良県</v>
          </cell>
          <cell r="D31" t="str">
            <v>29 電気機械器具製造業</v>
          </cell>
        </row>
        <row r="32">
          <cell r="A32" t="str">
            <v>30 和歌山県</v>
          </cell>
          <cell r="D32" t="str">
            <v>30 情報通信機械器具製造業</v>
          </cell>
        </row>
        <row r="33">
          <cell r="A33" t="str">
            <v>31 鳥取県</v>
          </cell>
          <cell r="D33" t="str">
            <v>31 輸送用機械器具製造業</v>
          </cell>
        </row>
        <row r="34">
          <cell r="A34" t="str">
            <v>32 島根県</v>
          </cell>
          <cell r="D34" t="str">
            <v>32 その他の製造業</v>
          </cell>
        </row>
        <row r="35">
          <cell r="A35" t="str">
            <v>33 岡山県</v>
          </cell>
          <cell r="D35" t="str">
            <v>33 電気業</v>
          </cell>
        </row>
        <row r="36">
          <cell r="A36" t="str">
            <v>34 広島県</v>
          </cell>
          <cell r="D36" t="str">
            <v>34 ガス業</v>
          </cell>
        </row>
        <row r="37">
          <cell r="A37" t="str">
            <v>35 山口県</v>
          </cell>
          <cell r="D37" t="str">
            <v>35 熱供給業</v>
          </cell>
        </row>
        <row r="38">
          <cell r="A38" t="str">
            <v>36 徳島県</v>
          </cell>
          <cell r="D38" t="str">
            <v>36 水道業</v>
          </cell>
        </row>
        <row r="39">
          <cell r="A39" t="str">
            <v>37 香川県</v>
          </cell>
          <cell r="D39" t="str">
            <v>37 通信業</v>
          </cell>
        </row>
        <row r="40">
          <cell r="A40" t="str">
            <v>38 愛媛県</v>
          </cell>
          <cell r="D40" t="str">
            <v>38 放送業</v>
          </cell>
        </row>
        <row r="41">
          <cell r="A41" t="str">
            <v>39 高知県</v>
          </cell>
          <cell r="D41" t="str">
            <v>39 情報サービス業</v>
          </cell>
        </row>
        <row r="42">
          <cell r="A42" t="str">
            <v>40 福岡県</v>
          </cell>
          <cell r="D42" t="str">
            <v>40 インターネット付随サービス業</v>
          </cell>
        </row>
        <row r="43">
          <cell r="A43" t="str">
            <v>41 佐賀県</v>
          </cell>
          <cell r="D43" t="str">
            <v>41 映像・音声・文字情報制作業</v>
          </cell>
        </row>
        <row r="44">
          <cell r="A44" t="str">
            <v>42 長崎県</v>
          </cell>
          <cell r="D44" t="str">
            <v>42 鉄道業</v>
          </cell>
        </row>
        <row r="45">
          <cell r="A45" t="str">
            <v>43 熊本県</v>
          </cell>
          <cell r="D45" t="str">
            <v>43 道路旅客運送業</v>
          </cell>
        </row>
        <row r="46">
          <cell r="A46" t="str">
            <v>44 大分県</v>
          </cell>
          <cell r="D46" t="str">
            <v>44 道路貨物運送業</v>
          </cell>
        </row>
        <row r="47">
          <cell r="A47" t="str">
            <v>45 宮崎県</v>
          </cell>
          <cell r="D47" t="str">
            <v>45 水運業</v>
          </cell>
        </row>
        <row r="48">
          <cell r="A48" t="str">
            <v>46 鹿児島県</v>
          </cell>
          <cell r="D48" t="str">
            <v>46 航空運輸業</v>
          </cell>
        </row>
        <row r="49">
          <cell r="A49" t="str">
            <v>47 沖縄県</v>
          </cell>
          <cell r="D49" t="str">
            <v>47 倉庫業</v>
          </cell>
        </row>
        <row r="50">
          <cell r="D50" t="str">
            <v>48 運輸に附帯するサービス業</v>
          </cell>
        </row>
        <row r="51">
          <cell r="D51" t="str">
            <v>49 郵便業（信書便事業を含む）</v>
          </cell>
        </row>
        <row r="52">
          <cell r="D52" t="str">
            <v>50 各種商品卸売業</v>
          </cell>
        </row>
        <row r="53">
          <cell r="D53" t="str">
            <v>51 繊維・衣服等卸売業</v>
          </cell>
        </row>
        <row r="54">
          <cell r="D54" t="str">
            <v>52 飲食料品卸売業</v>
          </cell>
        </row>
        <row r="55">
          <cell r="D55" t="str">
            <v>53 建築材料、鉱物・金属材料等卸売業</v>
          </cell>
        </row>
        <row r="56">
          <cell r="D56" t="str">
            <v>54 機械器具卸売業</v>
          </cell>
        </row>
        <row r="57">
          <cell r="D57" t="str">
            <v>55 その他の卸売業</v>
          </cell>
        </row>
        <row r="58">
          <cell r="D58" t="str">
            <v>56 各種商品小売業</v>
          </cell>
        </row>
        <row r="59">
          <cell r="D59" t="str">
            <v>57 織物・衣服・身の回り品小売業</v>
          </cell>
        </row>
        <row r="60">
          <cell r="D60" t="str">
            <v>58 飲食料品小売業</v>
          </cell>
        </row>
        <row r="61">
          <cell r="D61" t="str">
            <v>59 機械器具小売業</v>
          </cell>
        </row>
        <row r="62">
          <cell r="D62" t="str">
            <v>60 その他の小売業</v>
          </cell>
        </row>
        <row r="63">
          <cell r="D63" t="str">
            <v>61 無店舗小売業</v>
          </cell>
        </row>
        <row r="64">
          <cell r="D64" t="str">
            <v>62 銀行業</v>
          </cell>
        </row>
        <row r="65">
          <cell r="D65" t="str">
            <v>63 協同組織金融業</v>
          </cell>
        </row>
        <row r="66">
          <cell r="D66" t="str">
            <v>64 貸金業、クレジットカード業等非預金信用機関</v>
          </cell>
        </row>
        <row r="67">
          <cell r="D67" t="str">
            <v>65 金融商品取引業、商品先物取引業</v>
          </cell>
        </row>
        <row r="68">
          <cell r="D68" t="str">
            <v>66 補助的金融業等</v>
          </cell>
        </row>
        <row r="69">
          <cell r="D69" t="str">
            <v>67 保険業（保険媒介代理業、保険サービス業を含む）</v>
          </cell>
        </row>
        <row r="70">
          <cell r="D70" t="str">
            <v>68 不動産取引業</v>
          </cell>
        </row>
        <row r="71">
          <cell r="D71" t="str">
            <v>69 不動産賃貸業・管理業</v>
          </cell>
        </row>
        <row r="72">
          <cell r="D72" t="str">
            <v>70 物品賃貸業</v>
          </cell>
        </row>
        <row r="73">
          <cell r="D73" t="str">
            <v>71 学術・開発研究機関</v>
          </cell>
        </row>
        <row r="74">
          <cell r="D74" t="str">
            <v>72 専門サービス業（他に分類されないもの）</v>
          </cell>
        </row>
        <row r="75">
          <cell r="D75" t="str">
            <v>73 広告業</v>
          </cell>
        </row>
        <row r="76">
          <cell r="D76" t="str">
            <v>74 技術サービス業（他に分類されないもの）</v>
          </cell>
        </row>
        <row r="77">
          <cell r="D77" t="str">
            <v>75 宿泊業</v>
          </cell>
        </row>
        <row r="78">
          <cell r="D78" t="str">
            <v>76 飲食店</v>
          </cell>
        </row>
        <row r="79">
          <cell r="D79" t="str">
            <v>77 持ち帰り・配達飲食サービス業</v>
          </cell>
        </row>
        <row r="80">
          <cell r="D80" t="str">
            <v>78 洗濯・理容・美容・浴場業</v>
          </cell>
        </row>
        <row r="81">
          <cell r="D81" t="str">
            <v>79 その他の生活関連サービス業</v>
          </cell>
        </row>
        <row r="82">
          <cell r="D82" t="str">
            <v>80 娯楽業</v>
          </cell>
        </row>
        <row r="83">
          <cell r="D83" t="str">
            <v>81 学校教育</v>
          </cell>
        </row>
        <row r="84">
          <cell r="D84" t="str">
            <v>82 その他の教育、学習支援業</v>
          </cell>
        </row>
        <row r="85">
          <cell r="D85" t="str">
            <v>83 医療業</v>
          </cell>
        </row>
        <row r="86">
          <cell r="D86" t="str">
            <v>84 保健衛生</v>
          </cell>
        </row>
        <row r="87">
          <cell r="D87" t="str">
            <v>85 社会保険・社会福祉・介護事業</v>
          </cell>
        </row>
        <row r="88">
          <cell r="D88" t="str">
            <v>86 郵便局</v>
          </cell>
        </row>
        <row r="89">
          <cell r="D89" t="str">
            <v>87 協同組合（他に分類されないもの）</v>
          </cell>
        </row>
        <row r="90">
          <cell r="D90" t="str">
            <v>88 廃棄物処理業</v>
          </cell>
        </row>
        <row r="91">
          <cell r="D91" t="str">
            <v>89 自動車整備業</v>
          </cell>
        </row>
        <row r="92">
          <cell r="D92" t="str">
            <v>90 機械等修理業（別掲を除く）</v>
          </cell>
        </row>
        <row r="93">
          <cell r="D93" t="str">
            <v>91 職業紹介・労働者派遣業</v>
          </cell>
        </row>
        <row r="94">
          <cell r="D94" t="str">
            <v>92 その他の事業サービス業</v>
          </cell>
        </row>
        <row r="95">
          <cell r="D95" t="str">
            <v>93 政治・経済・文化団体</v>
          </cell>
        </row>
        <row r="96">
          <cell r="D96" t="str">
            <v>94 宗教</v>
          </cell>
        </row>
        <row r="97">
          <cell r="D97" t="str">
            <v>95 その他のサービス業</v>
          </cell>
        </row>
        <row r="98">
          <cell r="D98" t="str">
            <v>96 外国公務</v>
          </cell>
        </row>
        <row r="99">
          <cell r="D99" t="str">
            <v>99 分類不能の産業</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9"/>
  <sheetViews>
    <sheetView showGridLines="0" tabSelected="1" workbookViewId="0">
      <selection activeCell="D3" sqref="D3:E3"/>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D2" s="78" t="s">
        <v>0</v>
      </c>
      <c r="E2" s="78"/>
    </row>
    <row r="3" spans="2:5" ht="21" customHeight="1">
      <c r="D3" s="79" t="s">
        <v>375</v>
      </c>
      <c r="E3" s="79"/>
    </row>
    <row r="4" spans="2:5" ht="21" customHeight="1">
      <c r="D4" s="2"/>
      <c r="E4" s="2"/>
    </row>
    <row r="5" spans="2:5" ht="21" customHeight="1">
      <c r="B5" s="80" t="s">
        <v>1</v>
      </c>
      <c r="C5" s="80"/>
    </row>
    <row r="6" spans="2:5" ht="21" customHeight="1"/>
    <row r="7" spans="2:5" ht="21" customHeight="1">
      <c r="C7" s="1" t="s">
        <v>2</v>
      </c>
      <c r="D7" s="76"/>
    </row>
    <row r="8" spans="2:5" ht="21" customHeight="1">
      <c r="C8" s="1" t="s">
        <v>3</v>
      </c>
      <c r="D8" s="76"/>
    </row>
    <row r="9" spans="2:5" ht="21" customHeight="1">
      <c r="C9" s="1" t="s">
        <v>4</v>
      </c>
      <c r="D9" s="76"/>
      <c r="E9" s="2" t="s">
        <v>5</v>
      </c>
    </row>
    <row r="10" spans="2:5" ht="21" customHeight="1"/>
    <row r="11" spans="2:5" ht="21" customHeight="1">
      <c r="B11" s="81" t="s">
        <v>6</v>
      </c>
      <c r="C11" s="81"/>
      <c r="D11" s="81"/>
      <c r="E11" s="81"/>
    </row>
    <row r="12" spans="2:5" ht="21" customHeight="1"/>
    <row r="13" spans="2:5" ht="21" customHeight="1">
      <c r="B13" s="77" t="s">
        <v>7</v>
      </c>
      <c r="C13" s="77"/>
      <c r="D13" s="77"/>
      <c r="E13" s="77"/>
    </row>
    <row r="14" spans="2:5" ht="21" customHeight="1">
      <c r="B14" s="77" t="s">
        <v>8</v>
      </c>
      <c r="C14" s="77"/>
      <c r="D14" s="77"/>
      <c r="E14" s="77"/>
    </row>
    <row r="15" spans="2:5" ht="21" customHeight="1">
      <c r="B15" s="77" t="s">
        <v>9</v>
      </c>
      <c r="C15" s="77"/>
      <c r="D15" s="77"/>
      <c r="E15" s="77"/>
    </row>
    <row r="16" spans="2:5" ht="21" customHeight="1">
      <c r="B16" s="77" t="s">
        <v>10</v>
      </c>
      <c r="C16" s="77"/>
      <c r="D16" s="77"/>
      <c r="E16" s="77"/>
    </row>
    <row r="17" spans="2:5" ht="21" customHeight="1">
      <c r="B17" s="77" t="s">
        <v>11</v>
      </c>
      <c r="C17" s="77"/>
      <c r="D17" s="77"/>
      <c r="E17" s="77"/>
    </row>
    <row r="18" spans="2:5" ht="21" customHeight="1">
      <c r="B18" s="77" t="s">
        <v>12</v>
      </c>
      <c r="C18" s="77"/>
      <c r="D18" s="77"/>
      <c r="E18" s="77"/>
    </row>
    <row r="19" spans="2:5" ht="21" customHeight="1">
      <c r="B19" s="77" t="s">
        <v>13</v>
      </c>
      <c r="C19" s="77"/>
      <c r="D19" s="77"/>
      <c r="E19" s="77"/>
    </row>
    <row r="20" spans="2:5" ht="21" customHeight="1">
      <c r="B20" s="77"/>
      <c r="C20" s="77"/>
      <c r="D20" s="77"/>
      <c r="E20" s="77"/>
    </row>
    <row r="21" spans="2:5" ht="21" customHeight="1">
      <c r="B21" s="81" t="s">
        <v>14</v>
      </c>
      <c r="C21" s="81"/>
      <c r="D21" s="81"/>
      <c r="E21" s="81"/>
    </row>
    <row r="22" spans="2:5" ht="21" customHeight="1">
      <c r="B22" s="77"/>
      <c r="C22" s="77"/>
      <c r="D22" s="77"/>
      <c r="E22" s="77"/>
    </row>
    <row r="23" spans="2:5" ht="21" customHeight="1">
      <c r="B23" s="77" t="s">
        <v>15</v>
      </c>
      <c r="C23" s="77"/>
      <c r="D23" s="77"/>
      <c r="E23" s="77"/>
    </row>
    <row r="24" spans="2:5" ht="21" customHeight="1">
      <c r="B24" s="77" t="s">
        <v>16</v>
      </c>
      <c r="C24" s="77"/>
      <c r="D24" s="77"/>
      <c r="E24" s="77"/>
    </row>
    <row r="25" spans="2:5" ht="21" customHeight="1">
      <c r="B25" s="77" t="s">
        <v>17</v>
      </c>
      <c r="C25" s="77"/>
      <c r="D25" s="77"/>
      <c r="E25" s="77"/>
    </row>
    <row r="26" spans="2:5" ht="21" customHeight="1">
      <c r="B26" s="77"/>
      <c r="C26" s="77"/>
      <c r="D26" s="77"/>
      <c r="E26" s="77"/>
    </row>
    <row r="27" spans="2:5" ht="21" customHeight="1">
      <c r="B27" s="77" t="s">
        <v>18</v>
      </c>
      <c r="C27" s="77"/>
      <c r="D27" s="77"/>
      <c r="E27" s="77"/>
    </row>
    <row r="28" spans="2:5" ht="21" customHeight="1">
      <c r="B28" s="77" t="s">
        <v>19</v>
      </c>
      <c r="C28" s="77"/>
      <c r="D28" s="77"/>
      <c r="E28" s="77"/>
    </row>
    <row r="29" spans="2:5" ht="21" customHeight="1">
      <c r="B29" s="77" t="s">
        <v>20</v>
      </c>
      <c r="C29" s="77"/>
      <c r="D29" s="77"/>
      <c r="E29" s="77"/>
    </row>
    <row r="30" spans="2:5" ht="21" customHeight="1">
      <c r="B30" s="77"/>
      <c r="C30" s="77"/>
      <c r="D30" s="77"/>
      <c r="E30" s="77"/>
    </row>
    <row r="31" spans="2:5" ht="21" customHeight="1">
      <c r="B31" s="77" t="s">
        <v>21</v>
      </c>
      <c r="C31" s="77"/>
      <c r="D31" s="77"/>
      <c r="E31" s="77"/>
    </row>
    <row r="32" spans="2:5" ht="21" customHeight="1">
      <c r="B32" s="77" t="s">
        <v>22</v>
      </c>
      <c r="C32" s="77"/>
      <c r="D32" s="77"/>
      <c r="E32" s="77"/>
    </row>
    <row r="33" spans="2:5" ht="21" customHeight="1">
      <c r="B33" s="77"/>
      <c r="C33" s="77"/>
      <c r="D33" s="77"/>
      <c r="E33" s="77"/>
    </row>
    <row r="34" spans="2:5" ht="21" customHeight="1">
      <c r="B34" s="77"/>
      <c r="C34" s="77"/>
      <c r="D34" s="77"/>
      <c r="E34" s="77"/>
    </row>
    <row r="35" spans="2:5" ht="21" customHeight="1">
      <c r="B35" s="77"/>
      <c r="C35" s="77"/>
      <c r="D35" s="77"/>
      <c r="E35" s="77"/>
    </row>
    <row r="36" spans="2:5" ht="21" customHeight="1">
      <c r="B36" s="77"/>
      <c r="C36" s="77"/>
      <c r="D36" s="77"/>
      <c r="E36" s="77"/>
    </row>
    <row r="37" spans="2:5" ht="21" customHeight="1">
      <c r="B37" s="77"/>
      <c r="C37" s="77"/>
      <c r="D37" s="77"/>
      <c r="E37" s="77"/>
    </row>
    <row r="38" spans="2:5" ht="18.75" customHeight="1">
      <c r="B38" s="77"/>
      <c r="C38" s="77"/>
      <c r="D38" s="77"/>
      <c r="E38" s="77"/>
    </row>
    <row r="39" spans="2:5" ht="18.75" customHeight="1">
      <c r="B39" s="77"/>
      <c r="C39" s="77"/>
      <c r="D39" s="77"/>
      <c r="E39" s="77"/>
    </row>
  </sheetData>
  <sheetProtection sheet="1" objects="1" scenarios="1" formatCells="0" selectLockedCells="1"/>
  <mergeCells count="31">
    <mergeCell ref="B39:E39"/>
    <mergeCell ref="B33:E33"/>
    <mergeCell ref="B34:E34"/>
    <mergeCell ref="B35:E35"/>
    <mergeCell ref="B36:E36"/>
    <mergeCell ref="B37:E37"/>
    <mergeCell ref="B38:E38"/>
    <mergeCell ref="B32:E32"/>
    <mergeCell ref="B21:E21"/>
    <mergeCell ref="B22:E22"/>
    <mergeCell ref="B23:E23"/>
    <mergeCell ref="B24:E24"/>
    <mergeCell ref="B25:E25"/>
    <mergeCell ref="B26:E26"/>
    <mergeCell ref="B27:E27"/>
    <mergeCell ref="B28:E28"/>
    <mergeCell ref="B29:E29"/>
    <mergeCell ref="B30:E30"/>
    <mergeCell ref="B31:E31"/>
    <mergeCell ref="B20:E20"/>
    <mergeCell ref="D2:E2"/>
    <mergeCell ref="D3:E3"/>
    <mergeCell ref="B5:C5"/>
    <mergeCell ref="B11:E11"/>
    <mergeCell ref="B13:E13"/>
    <mergeCell ref="B14:E14"/>
    <mergeCell ref="B15:E15"/>
    <mergeCell ref="B16:E16"/>
    <mergeCell ref="B17:E17"/>
    <mergeCell ref="B18:E18"/>
    <mergeCell ref="B19:E1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15"/>
  <sheetViews>
    <sheetView showGridLines="0" workbookViewId="0">
      <selection activeCell="B9" sqref="B9"/>
    </sheetView>
  </sheetViews>
  <sheetFormatPr defaultRowHeight="14.25"/>
  <cols>
    <col min="1" max="1" width="6.125" style="1" customWidth="1"/>
    <col min="2" max="2" width="76.875" style="1" customWidth="1"/>
    <col min="3" max="3" width="6.125" style="1" customWidth="1"/>
    <col min="4" max="16384" width="9" style="1"/>
  </cols>
  <sheetData>
    <row r="2" spans="2:2">
      <c r="B2" s="2" t="s">
        <v>23</v>
      </c>
    </row>
    <row r="3" spans="2:2">
      <c r="B3" s="2"/>
    </row>
    <row r="4" spans="2:2">
      <c r="B4" s="3" t="s">
        <v>24</v>
      </c>
    </row>
    <row r="5" spans="2:2" ht="18" customHeight="1"/>
    <row r="6" spans="2:2" ht="20.25" customHeight="1">
      <c r="B6" s="4" t="s">
        <v>25</v>
      </c>
    </row>
    <row r="7" spans="2:2" ht="126.75" customHeight="1">
      <c r="B7" s="5"/>
    </row>
    <row r="8" spans="2:2" ht="20.25" customHeight="1">
      <c r="B8" s="4" t="s">
        <v>357</v>
      </c>
    </row>
    <row r="9" spans="2:2" ht="127.5" customHeight="1">
      <c r="B9" s="5"/>
    </row>
    <row r="10" spans="2:2" ht="20.25" customHeight="1">
      <c r="B10" s="4" t="s">
        <v>358</v>
      </c>
    </row>
    <row r="11" spans="2:2" ht="126" customHeight="1">
      <c r="B11" s="5"/>
    </row>
    <row r="12" spans="2:2" ht="20.25" customHeight="1">
      <c r="B12" s="4" t="s">
        <v>359</v>
      </c>
    </row>
    <row r="13" spans="2:2" ht="151.5" customHeight="1">
      <c r="B13" s="5"/>
    </row>
    <row r="14" spans="2:2">
      <c r="B14" s="1" t="s">
        <v>26</v>
      </c>
    </row>
    <row r="15" spans="2:2">
      <c r="B15" s="1" t="s">
        <v>27</v>
      </c>
    </row>
  </sheetData>
  <sheetProtection sheet="1" objects="1" scenarios="1" formatCells="0" formatRows="0" selectLockedCells="1"/>
  <phoneticPr fontI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9"/>
  <sheetViews>
    <sheetView showGridLines="0" zoomScaleNormal="100" workbookViewId="0">
      <selection activeCell="E5" sqref="E5:G5"/>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9" style="1"/>
    <col min="22" max="22" width="47.625" hidden="1" customWidth="1"/>
    <col min="23" max="16384" width="9" style="1"/>
  </cols>
  <sheetData>
    <row r="1" spans="1:22" ht="18.75" customHeight="1">
      <c r="Q1" s="78" t="s">
        <v>28</v>
      </c>
      <c r="R1" s="78"/>
      <c r="S1" s="78"/>
      <c r="T1" s="2"/>
    </row>
    <row r="2" spans="1:22" ht="18.75" customHeight="1">
      <c r="B2" s="81" t="s">
        <v>29</v>
      </c>
      <c r="C2" s="81"/>
      <c r="D2" s="81"/>
      <c r="E2" s="81"/>
      <c r="F2" s="81"/>
      <c r="G2" s="81"/>
      <c r="H2" s="81"/>
      <c r="I2" s="81"/>
      <c r="J2" s="81"/>
      <c r="K2" s="81"/>
      <c r="L2" s="81"/>
      <c r="M2" s="81"/>
      <c r="N2" s="81"/>
      <c r="O2" s="81"/>
      <c r="P2" s="81"/>
      <c r="Q2" s="81"/>
      <c r="R2" s="81"/>
      <c r="S2" s="81"/>
      <c r="T2" s="2"/>
      <c r="V2" s="6" t="s">
        <v>30</v>
      </c>
    </row>
    <row r="3" spans="1:22">
      <c r="B3" s="7"/>
      <c r="C3" s="7"/>
      <c r="D3" s="7"/>
      <c r="E3" s="7"/>
      <c r="F3" s="7"/>
      <c r="G3" s="7"/>
      <c r="H3" s="7"/>
      <c r="I3" s="7"/>
      <c r="J3" s="7"/>
      <c r="K3" s="7"/>
      <c r="L3" s="7"/>
      <c r="M3" s="7"/>
      <c r="N3" s="7"/>
      <c r="O3" s="7"/>
      <c r="P3" s="7"/>
      <c r="Q3" s="7"/>
      <c r="R3" s="7"/>
      <c r="S3" s="7"/>
      <c r="T3" s="2"/>
      <c r="V3" s="6" t="s">
        <v>31</v>
      </c>
    </row>
    <row r="4" spans="1:22" ht="21.75" customHeight="1">
      <c r="C4" s="1" t="s">
        <v>32</v>
      </c>
      <c r="V4" s="8" t="s">
        <v>33</v>
      </c>
    </row>
    <row r="5" spans="1:22" ht="21.75" customHeight="1">
      <c r="C5" s="82" t="s">
        <v>34</v>
      </c>
      <c r="D5" s="83"/>
      <c r="E5" s="84"/>
      <c r="F5" s="85"/>
      <c r="G5" s="85"/>
      <c r="H5" s="9" t="s">
        <v>360</v>
      </c>
      <c r="I5" s="82" t="s">
        <v>295</v>
      </c>
      <c r="J5" s="86"/>
      <c r="K5" s="83"/>
      <c r="L5" s="87"/>
      <c r="M5" s="88"/>
      <c r="N5" s="88"/>
      <c r="O5" s="88"/>
      <c r="P5" s="88"/>
      <c r="Q5" s="88"/>
      <c r="R5" s="88"/>
      <c r="S5" s="9"/>
      <c r="T5" s="10"/>
      <c r="V5" s="11" t="s">
        <v>35</v>
      </c>
    </row>
    <row r="6" spans="1:22" ht="21.75" customHeight="1">
      <c r="C6" s="82" t="s">
        <v>36</v>
      </c>
      <c r="D6" s="83"/>
      <c r="E6" s="109"/>
      <c r="F6" s="110"/>
      <c r="G6" s="110"/>
      <c r="H6" s="9" t="s">
        <v>361</v>
      </c>
      <c r="I6" s="82" t="s">
        <v>362</v>
      </c>
      <c r="J6" s="86"/>
      <c r="K6" s="83"/>
      <c r="L6" s="12" t="s">
        <v>363</v>
      </c>
      <c r="M6" s="111"/>
      <c r="N6" s="111"/>
      <c r="O6" s="13" t="s">
        <v>364</v>
      </c>
      <c r="P6" s="111"/>
      <c r="Q6" s="111"/>
      <c r="R6" s="13" t="s">
        <v>365</v>
      </c>
      <c r="S6" s="9"/>
      <c r="T6" s="10"/>
      <c r="V6" s="11" t="s">
        <v>38</v>
      </c>
    </row>
    <row r="7" spans="1:22" ht="21.75" customHeight="1">
      <c r="C7" s="89" t="s">
        <v>39</v>
      </c>
      <c r="D7" s="14" t="s">
        <v>40</v>
      </c>
      <c r="E7" s="87"/>
      <c r="F7" s="88"/>
      <c r="G7" s="88"/>
      <c r="H7" s="91"/>
      <c r="I7" s="82" t="s">
        <v>327</v>
      </c>
      <c r="J7" s="86"/>
      <c r="K7" s="83"/>
      <c r="L7" s="92"/>
      <c r="M7" s="93"/>
      <c r="N7" s="93"/>
      <c r="O7" s="93"/>
      <c r="P7" s="93"/>
      <c r="Q7" s="93"/>
      <c r="R7" s="93"/>
      <c r="S7" s="15"/>
      <c r="T7" s="10"/>
      <c r="V7" s="16" t="s">
        <v>41</v>
      </c>
    </row>
    <row r="8" spans="1:22" ht="21.75" customHeight="1">
      <c r="C8" s="89"/>
      <c r="D8" s="17" t="s">
        <v>42</v>
      </c>
      <c r="E8" s="18" t="s">
        <v>366</v>
      </c>
      <c r="F8" s="74"/>
      <c r="G8" s="19" t="s">
        <v>367</v>
      </c>
      <c r="H8" s="94"/>
      <c r="I8" s="95"/>
      <c r="J8" s="96" t="s">
        <v>368</v>
      </c>
      <c r="K8" s="96"/>
      <c r="L8" s="96"/>
      <c r="M8" s="96"/>
      <c r="N8" s="96"/>
      <c r="O8" s="96"/>
      <c r="P8" s="96"/>
      <c r="Q8" s="96"/>
      <c r="R8" s="96"/>
      <c r="S8" s="20"/>
      <c r="T8" s="10"/>
      <c r="V8" s="6" t="s">
        <v>43</v>
      </c>
    </row>
    <row r="9" spans="1:22" ht="21.75" customHeight="1">
      <c r="C9" s="89"/>
      <c r="D9" s="21"/>
      <c r="E9" s="92"/>
      <c r="F9" s="93"/>
      <c r="G9" s="93"/>
      <c r="H9" s="93"/>
      <c r="I9" s="93"/>
      <c r="J9" s="93"/>
      <c r="K9" s="93"/>
      <c r="L9" s="93"/>
      <c r="M9" s="93"/>
      <c r="N9" s="93"/>
      <c r="O9" s="93"/>
      <c r="P9" s="93"/>
      <c r="Q9" s="93"/>
      <c r="R9" s="93"/>
      <c r="S9" s="97"/>
      <c r="T9" s="10"/>
      <c r="V9" s="11" t="s">
        <v>44</v>
      </c>
    </row>
    <row r="10" spans="1:22" ht="21.75" customHeight="1">
      <c r="C10" s="89"/>
      <c r="D10" s="22" t="s">
        <v>45</v>
      </c>
      <c r="E10" s="87"/>
      <c r="F10" s="88"/>
      <c r="G10" s="88"/>
      <c r="H10" s="91"/>
      <c r="I10" s="98" t="s">
        <v>369</v>
      </c>
      <c r="J10" s="96"/>
      <c r="K10" s="99"/>
      <c r="L10" s="100"/>
      <c r="M10" s="101"/>
      <c r="N10" s="101"/>
      <c r="O10" s="101"/>
      <c r="P10" s="101"/>
      <c r="Q10" s="101"/>
      <c r="R10" s="101"/>
      <c r="S10" s="102"/>
      <c r="T10" s="10"/>
      <c r="V10" s="8" t="s">
        <v>46</v>
      </c>
    </row>
    <row r="11" spans="1:22" ht="21.75" customHeight="1">
      <c r="C11" s="90"/>
      <c r="D11" s="22" t="s">
        <v>47</v>
      </c>
      <c r="E11" s="87"/>
      <c r="F11" s="88"/>
      <c r="G11" s="88"/>
      <c r="H11" s="91"/>
      <c r="I11" s="106"/>
      <c r="J11" s="107"/>
      <c r="K11" s="108"/>
      <c r="L11" s="103"/>
      <c r="M11" s="104"/>
      <c r="N11" s="104"/>
      <c r="O11" s="104"/>
      <c r="P11" s="104"/>
      <c r="Q11" s="104"/>
      <c r="R11" s="104"/>
      <c r="S11" s="105"/>
      <c r="T11" s="10"/>
      <c r="V11" s="6" t="s">
        <v>48</v>
      </c>
    </row>
    <row r="12" spans="1:22" ht="21.75" customHeight="1">
      <c r="C12" s="112" t="s">
        <v>49</v>
      </c>
      <c r="D12" s="112"/>
      <c r="E12" s="112"/>
      <c r="F12" s="112"/>
      <c r="G12" s="112"/>
      <c r="H12" s="112"/>
      <c r="I12" s="112"/>
      <c r="J12" s="112"/>
      <c r="K12" s="112"/>
      <c r="L12" s="112"/>
      <c r="M12" s="112"/>
      <c r="N12" s="112"/>
      <c r="O12" s="112"/>
      <c r="P12" s="112"/>
      <c r="Q12" s="112"/>
      <c r="R12" s="112"/>
      <c r="S12" s="112"/>
      <c r="T12" s="23"/>
      <c r="V12" s="11" t="s">
        <v>50</v>
      </c>
    </row>
    <row r="13" spans="1:22" ht="21.75" customHeight="1">
      <c r="C13" s="113" t="s">
        <v>51</v>
      </c>
      <c r="D13" s="113"/>
      <c r="E13" s="113"/>
      <c r="F13" s="113"/>
      <c r="G13" s="113"/>
      <c r="H13" s="113"/>
      <c r="I13" s="113"/>
      <c r="J13" s="113"/>
      <c r="K13" s="113"/>
      <c r="L13" s="113"/>
      <c r="M13" s="113"/>
      <c r="N13" s="113"/>
      <c r="O13" s="113"/>
      <c r="P13" s="113"/>
      <c r="Q13" s="113"/>
      <c r="R13" s="113"/>
      <c r="S13" s="113"/>
      <c r="T13" s="24"/>
      <c r="V13" s="11" t="s">
        <v>52</v>
      </c>
    </row>
    <row r="14" spans="1:22" ht="21.75" customHeight="1">
      <c r="C14" s="77" t="s">
        <v>53</v>
      </c>
      <c r="D14" s="77"/>
      <c r="E14" s="77"/>
      <c r="F14" s="77"/>
      <c r="G14" s="77"/>
      <c r="H14" s="77"/>
      <c r="I14" s="77"/>
      <c r="J14" s="77"/>
      <c r="K14" s="77"/>
      <c r="L14" s="77"/>
      <c r="M14" s="77"/>
      <c r="N14" s="77"/>
      <c r="O14" s="77"/>
      <c r="P14" s="77"/>
      <c r="Q14" s="77"/>
      <c r="R14" s="77"/>
      <c r="S14" s="77"/>
      <c r="T14" s="25"/>
      <c r="V14" s="11" t="s">
        <v>54</v>
      </c>
    </row>
    <row r="15" spans="1:22" ht="21.75" customHeight="1">
      <c r="V15" s="11" t="s">
        <v>55</v>
      </c>
    </row>
    <row r="16" spans="1:22" ht="21.75" customHeight="1">
      <c r="A16" s="10"/>
      <c r="B16" s="10"/>
      <c r="C16" s="10" t="s">
        <v>56</v>
      </c>
      <c r="D16" s="10"/>
      <c r="E16" s="10"/>
      <c r="F16" s="10"/>
      <c r="G16" s="10"/>
      <c r="H16" s="10"/>
      <c r="I16" s="10"/>
      <c r="J16" s="10"/>
      <c r="K16" s="10"/>
      <c r="L16" s="10"/>
      <c r="M16" s="10"/>
      <c r="N16" s="10"/>
      <c r="O16" s="10"/>
      <c r="P16" s="10"/>
      <c r="Q16" s="10"/>
      <c r="R16" s="10"/>
      <c r="S16" s="10"/>
      <c r="T16" s="10"/>
      <c r="V16" s="11" t="s">
        <v>57</v>
      </c>
    </row>
    <row r="17" spans="1:22" ht="21.75" customHeight="1">
      <c r="A17" s="10"/>
      <c r="B17" s="10"/>
      <c r="C17" s="114" t="s">
        <v>58</v>
      </c>
      <c r="D17" s="115"/>
      <c r="E17" s="115"/>
      <c r="F17" s="115"/>
      <c r="G17" s="115"/>
      <c r="H17" s="115"/>
      <c r="I17" s="115"/>
      <c r="J17" s="115"/>
      <c r="K17" s="115"/>
      <c r="L17" s="115"/>
      <c r="M17" s="116"/>
      <c r="N17" s="82" t="s">
        <v>59</v>
      </c>
      <c r="O17" s="86"/>
      <c r="P17" s="83"/>
      <c r="Q17" s="82" t="s">
        <v>60</v>
      </c>
      <c r="R17" s="86"/>
      <c r="S17" s="83"/>
      <c r="T17" s="26"/>
      <c r="V17" s="11" t="s">
        <v>61</v>
      </c>
    </row>
    <row r="18" spans="1:22" ht="21.75" customHeight="1">
      <c r="A18" s="10"/>
      <c r="B18" s="10"/>
      <c r="C18" s="10"/>
      <c r="D18" s="10"/>
      <c r="E18" s="10"/>
      <c r="F18" s="10"/>
      <c r="G18" s="10"/>
      <c r="H18" s="10"/>
      <c r="I18" s="10"/>
      <c r="J18" s="10"/>
      <c r="K18" s="10"/>
      <c r="L18" s="10"/>
      <c r="M18" s="10"/>
      <c r="N18" s="10"/>
      <c r="O18" s="10"/>
      <c r="P18" s="10"/>
      <c r="Q18" s="10"/>
      <c r="R18" s="10"/>
      <c r="S18" s="10"/>
      <c r="T18" s="10"/>
      <c r="V18" s="11" t="s">
        <v>62</v>
      </c>
    </row>
    <row r="19" spans="1:22" ht="21.75" customHeight="1">
      <c r="A19" s="10"/>
      <c r="B19" s="27" t="s">
        <v>63</v>
      </c>
      <c r="C19" s="27"/>
      <c r="D19" s="27"/>
      <c r="E19" s="27"/>
      <c r="F19" s="27"/>
      <c r="G19" s="27"/>
      <c r="H19" s="27"/>
      <c r="I19" s="27"/>
      <c r="J19" s="27"/>
      <c r="K19" s="27"/>
      <c r="L19" s="27"/>
      <c r="M19" s="27"/>
      <c r="N19" s="27"/>
      <c r="O19" s="27"/>
      <c r="P19" s="27"/>
      <c r="Q19" s="27"/>
      <c r="R19" s="27"/>
      <c r="S19" s="27"/>
      <c r="T19" s="10"/>
      <c r="V19" s="11" t="s">
        <v>64</v>
      </c>
    </row>
    <row r="20" spans="1:22" ht="21.75" customHeight="1">
      <c r="A20" s="10"/>
      <c r="B20" s="27"/>
      <c r="C20" s="117" t="s">
        <v>65</v>
      </c>
      <c r="D20" s="118"/>
      <c r="E20" s="118"/>
      <c r="F20" s="118"/>
      <c r="G20" s="118"/>
      <c r="H20" s="118"/>
      <c r="I20" s="118"/>
      <c r="J20" s="118"/>
      <c r="K20" s="118"/>
      <c r="L20" s="118"/>
      <c r="M20" s="118"/>
      <c r="N20" s="118"/>
      <c r="O20" s="118"/>
      <c r="P20" s="118"/>
      <c r="Q20" s="118"/>
      <c r="R20" s="118"/>
      <c r="S20" s="119"/>
      <c r="T20" s="10"/>
      <c r="V20" s="28" t="s">
        <v>66</v>
      </c>
    </row>
    <row r="21" spans="1:22" ht="65.25" customHeight="1">
      <c r="C21" s="120"/>
      <c r="D21" s="121"/>
      <c r="E21" s="121"/>
      <c r="F21" s="121"/>
      <c r="G21" s="121"/>
      <c r="H21" s="121"/>
      <c r="I21" s="121"/>
      <c r="J21" s="121"/>
      <c r="K21" s="121"/>
      <c r="L21" s="121"/>
      <c r="M21" s="121"/>
      <c r="N21" s="121"/>
      <c r="O21" s="121"/>
      <c r="P21" s="121"/>
      <c r="Q21" s="121"/>
      <c r="R21" s="121"/>
      <c r="S21" s="122"/>
      <c r="V21" s="11" t="s">
        <v>67</v>
      </c>
    </row>
    <row r="22" spans="1:22" ht="21.75" customHeight="1">
      <c r="C22" s="117" t="s">
        <v>370</v>
      </c>
      <c r="D22" s="118"/>
      <c r="E22" s="118"/>
      <c r="F22" s="118"/>
      <c r="G22" s="118"/>
      <c r="H22" s="118"/>
      <c r="I22" s="118"/>
      <c r="J22" s="118"/>
      <c r="K22" s="118"/>
      <c r="L22" s="118"/>
      <c r="M22" s="118"/>
      <c r="N22" s="118"/>
      <c r="O22" s="118"/>
      <c r="P22" s="118"/>
      <c r="Q22" s="118"/>
      <c r="R22" s="118"/>
      <c r="S22" s="119"/>
      <c r="V22" s="11" t="s">
        <v>68</v>
      </c>
    </row>
    <row r="23" spans="1:22" ht="108.75" customHeight="1">
      <c r="C23" s="120"/>
      <c r="D23" s="121"/>
      <c r="E23" s="121"/>
      <c r="F23" s="121"/>
      <c r="G23" s="121"/>
      <c r="H23" s="121"/>
      <c r="I23" s="121"/>
      <c r="J23" s="121"/>
      <c r="K23" s="121"/>
      <c r="L23" s="121"/>
      <c r="M23" s="121"/>
      <c r="N23" s="121"/>
      <c r="O23" s="121"/>
      <c r="P23" s="121"/>
      <c r="Q23" s="121"/>
      <c r="R23" s="121"/>
      <c r="S23" s="122"/>
      <c r="V23" s="11" t="s">
        <v>69</v>
      </c>
    </row>
    <row r="24" spans="1:22" ht="21.75" customHeight="1">
      <c r="C24" s="117" t="s">
        <v>371</v>
      </c>
      <c r="D24" s="118"/>
      <c r="E24" s="118"/>
      <c r="F24" s="118"/>
      <c r="G24" s="118"/>
      <c r="H24" s="118"/>
      <c r="I24" s="118"/>
      <c r="J24" s="118"/>
      <c r="K24" s="118"/>
      <c r="L24" s="118"/>
      <c r="M24" s="118"/>
      <c r="N24" s="118"/>
      <c r="O24" s="118"/>
      <c r="P24" s="118"/>
      <c r="Q24" s="118"/>
      <c r="R24" s="118"/>
      <c r="S24" s="119"/>
      <c r="V24" s="11" t="s">
        <v>70</v>
      </c>
    </row>
    <row r="25" spans="1:22" ht="150" customHeight="1">
      <c r="C25" s="120"/>
      <c r="D25" s="121"/>
      <c r="E25" s="121"/>
      <c r="F25" s="121"/>
      <c r="G25" s="121"/>
      <c r="H25" s="121"/>
      <c r="I25" s="121"/>
      <c r="J25" s="121"/>
      <c r="K25" s="121"/>
      <c r="L25" s="121"/>
      <c r="M25" s="121"/>
      <c r="N25" s="121"/>
      <c r="O25" s="121"/>
      <c r="P25" s="121"/>
      <c r="Q25" s="121"/>
      <c r="R25" s="121"/>
      <c r="S25" s="122"/>
      <c r="V25" s="11" t="s">
        <v>71</v>
      </c>
    </row>
    <row r="26" spans="1:22" ht="18.75" customHeight="1">
      <c r="C26" s="78"/>
      <c r="D26" s="78"/>
      <c r="E26" s="78"/>
      <c r="F26" s="78"/>
      <c r="G26" s="78"/>
      <c r="H26" s="78"/>
      <c r="I26" s="78"/>
      <c r="J26" s="78"/>
      <c r="K26" s="78"/>
      <c r="L26" s="78"/>
      <c r="M26" s="78"/>
      <c r="N26" s="78"/>
      <c r="O26" s="78"/>
      <c r="P26" s="78"/>
      <c r="Q26" s="78"/>
      <c r="R26" s="78"/>
      <c r="S26" s="78"/>
      <c r="V26" s="11" t="s">
        <v>72</v>
      </c>
    </row>
    <row r="27" spans="1:22" ht="18.75" customHeight="1">
      <c r="V27" s="11" t="s">
        <v>73</v>
      </c>
    </row>
    <row r="28" spans="1:22" ht="18.75" customHeight="1">
      <c r="V28" s="11" t="s">
        <v>74</v>
      </c>
    </row>
    <row r="29" spans="1:22" ht="18.75" customHeight="1">
      <c r="V29" s="11" t="s">
        <v>75</v>
      </c>
    </row>
    <row r="30" spans="1:22" ht="18.75" customHeight="1">
      <c r="V30" s="11" t="s">
        <v>76</v>
      </c>
    </row>
    <row r="31" spans="1:22" ht="18.75" customHeight="1">
      <c r="V31" s="11" t="s">
        <v>77</v>
      </c>
    </row>
    <row r="32" spans="1:22" ht="18.75" customHeight="1">
      <c r="V32" s="11" t="s">
        <v>78</v>
      </c>
    </row>
    <row r="33" spans="22:22" ht="18.75" customHeight="1">
      <c r="V33" s="11" t="s">
        <v>79</v>
      </c>
    </row>
    <row r="34" spans="22:22" ht="18.75" customHeight="1">
      <c r="V34" s="8" t="s">
        <v>80</v>
      </c>
    </row>
    <row r="35" spans="22:22" ht="18.75" customHeight="1">
      <c r="V35" s="6" t="s">
        <v>81</v>
      </c>
    </row>
    <row r="36" spans="22:22" ht="18.75" customHeight="1">
      <c r="V36" s="11" t="s">
        <v>82</v>
      </c>
    </row>
    <row r="37" spans="22:22" ht="18.75" customHeight="1">
      <c r="V37" s="11" t="s">
        <v>83</v>
      </c>
    </row>
    <row r="38" spans="22:22" ht="18.75" customHeight="1">
      <c r="V38" s="8" t="s">
        <v>84</v>
      </c>
    </row>
    <row r="39" spans="22:22" ht="18.75" customHeight="1">
      <c r="V39" s="11" t="s">
        <v>85</v>
      </c>
    </row>
    <row r="40" spans="22:22" ht="18.75" customHeight="1">
      <c r="V40" s="11" t="s">
        <v>86</v>
      </c>
    </row>
    <row r="41" spans="22:22" ht="18.75" customHeight="1">
      <c r="V41" s="11" t="s">
        <v>87</v>
      </c>
    </row>
    <row r="42" spans="22:22" ht="18.75" customHeight="1">
      <c r="V42" s="11" t="s">
        <v>88</v>
      </c>
    </row>
    <row r="43" spans="22:22" ht="18.75" customHeight="1">
      <c r="V43" s="8" t="s">
        <v>89</v>
      </c>
    </row>
    <row r="44" spans="22:22" ht="18.75" customHeight="1">
      <c r="V44" s="6" t="s">
        <v>90</v>
      </c>
    </row>
    <row r="45" spans="22:22" ht="18.75" customHeight="1">
      <c r="V45" s="11" t="s">
        <v>91</v>
      </c>
    </row>
    <row r="46" spans="22:22" ht="18.75" customHeight="1">
      <c r="V46" s="11" t="s">
        <v>92</v>
      </c>
    </row>
    <row r="47" spans="22:22" ht="18.75" customHeight="1">
      <c r="V47" s="11" t="s">
        <v>93</v>
      </c>
    </row>
    <row r="48" spans="22:22" ht="18.75" customHeight="1">
      <c r="V48" s="11" t="s">
        <v>94</v>
      </c>
    </row>
    <row r="49" spans="22:22" ht="18.75" customHeight="1">
      <c r="V49" s="11" t="s">
        <v>95</v>
      </c>
    </row>
    <row r="50" spans="22:22" ht="18.75" customHeight="1">
      <c r="V50" s="11" t="s">
        <v>96</v>
      </c>
    </row>
    <row r="51" spans="22:22" ht="18.75" customHeight="1">
      <c r="V51" s="8" t="s">
        <v>97</v>
      </c>
    </row>
    <row r="52" spans="22:22" ht="18.75" customHeight="1">
      <c r="V52" s="6" t="s">
        <v>98</v>
      </c>
    </row>
    <row r="53" spans="22:22">
      <c r="V53" s="11" t="s">
        <v>99</v>
      </c>
    </row>
    <row r="54" spans="22:22">
      <c r="V54" s="11" t="s">
        <v>100</v>
      </c>
    </row>
    <row r="55" spans="22:22">
      <c r="V55" s="11" t="s">
        <v>101</v>
      </c>
    </row>
    <row r="56" spans="22:22">
      <c r="V56" s="11" t="s">
        <v>102</v>
      </c>
    </row>
    <row r="57" spans="22:22">
      <c r="V57" s="11" t="s">
        <v>103</v>
      </c>
    </row>
    <row r="58" spans="22:22">
      <c r="V58" s="11" t="s">
        <v>104</v>
      </c>
    </row>
    <row r="59" spans="22:22">
      <c r="V59" s="11" t="s">
        <v>105</v>
      </c>
    </row>
    <row r="60" spans="22:22">
      <c r="V60" s="11" t="s">
        <v>106</v>
      </c>
    </row>
    <row r="61" spans="22:22">
      <c r="V61" s="11" t="s">
        <v>107</v>
      </c>
    </row>
    <row r="62" spans="22:22">
      <c r="V62" s="11" t="s">
        <v>108</v>
      </c>
    </row>
    <row r="63" spans="22:22">
      <c r="V63" s="8" t="s">
        <v>109</v>
      </c>
    </row>
    <row r="64" spans="22:22">
      <c r="V64" s="6" t="s">
        <v>110</v>
      </c>
    </row>
    <row r="65" spans="22:22">
      <c r="V65" s="11" t="s">
        <v>111</v>
      </c>
    </row>
    <row r="66" spans="22:22">
      <c r="V66" s="11" t="s">
        <v>112</v>
      </c>
    </row>
    <row r="67" spans="22:22">
      <c r="V67" s="11" t="s">
        <v>113</v>
      </c>
    </row>
    <row r="68" spans="22:22">
      <c r="V68" s="11" t="s">
        <v>114</v>
      </c>
    </row>
    <row r="69" spans="22:22">
      <c r="V69" s="8" t="s">
        <v>115</v>
      </c>
    </row>
    <row r="70" spans="22:22">
      <c r="V70" s="6" t="s">
        <v>116</v>
      </c>
    </row>
    <row r="71" spans="22:22">
      <c r="V71" s="11" t="s">
        <v>117</v>
      </c>
    </row>
    <row r="72" spans="22:22">
      <c r="V72" s="8" t="s">
        <v>118</v>
      </c>
    </row>
    <row r="73" spans="22:22">
      <c r="V73" s="6" t="s">
        <v>119</v>
      </c>
    </row>
    <row r="74" spans="22:22">
      <c r="V74" s="11" t="s">
        <v>120</v>
      </c>
    </row>
    <row r="75" spans="22:22">
      <c r="V75" s="11" t="s">
        <v>121</v>
      </c>
    </row>
    <row r="76" spans="22:22">
      <c r="V76" s="8" t="s">
        <v>122</v>
      </c>
    </row>
    <row r="77" spans="22:22">
      <c r="V77" s="11" t="s">
        <v>123</v>
      </c>
    </row>
    <row r="78" spans="22:22">
      <c r="V78" s="11" t="s">
        <v>124</v>
      </c>
    </row>
    <row r="79" spans="22:22">
      <c r="V79" s="11" t="s">
        <v>125</v>
      </c>
    </row>
    <row r="80" spans="22:22">
      <c r="V80" s="29" t="s">
        <v>126</v>
      </c>
    </row>
    <row r="81" spans="22:22">
      <c r="V81" s="11" t="s">
        <v>127</v>
      </c>
    </row>
    <row r="82" spans="22:22">
      <c r="V82" s="8" t="s">
        <v>128</v>
      </c>
    </row>
    <row r="83" spans="22:22">
      <c r="V83" s="11" t="s">
        <v>129</v>
      </c>
    </row>
    <row r="84" spans="22:22">
      <c r="V84" s="28" t="s">
        <v>130</v>
      </c>
    </row>
    <row r="85" spans="22:22">
      <c r="V85" s="6" t="s">
        <v>131</v>
      </c>
    </row>
    <row r="86" spans="22:22">
      <c r="V86" s="11" t="s">
        <v>132</v>
      </c>
    </row>
    <row r="87" spans="22:22">
      <c r="V87" s="30" t="s">
        <v>133</v>
      </c>
    </row>
    <row r="88" spans="22:22">
      <c r="V88" s="11" t="s">
        <v>134</v>
      </c>
    </row>
    <row r="89" spans="22:22">
      <c r="V89" s="11" t="s">
        <v>135</v>
      </c>
    </row>
    <row r="90" spans="22:22">
      <c r="V90" s="6" t="s">
        <v>136</v>
      </c>
    </row>
    <row r="91" spans="22:22">
      <c r="V91" s="11" t="s">
        <v>137</v>
      </c>
    </row>
    <row r="92" spans="22:22">
      <c r="V92" s="11" t="s">
        <v>138</v>
      </c>
    </row>
    <row r="93" spans="22:22">
      <c r="V93" s="11" t="s">
        <v>139</v>
      </c>
    </row>
    <row r="94" spans="22:22">
      <c r="V94" s="11" t="s">
        <v>140</v>
      </c>
    </row>
    <row r="95" spans="22:22">
      <c r="V95" s="11" t="s">
        <v>141</v>
      </c>
    </row>
    <row r="96" spans="22:22">
      <c r="V96" s="11" t="s">
        <v>142</v>
      </c>
    </row>
    <row r="97" spans="22:22">
      <c r="V97" s="11" t="s">
        <v>143</v>
      </c>
    </row>
    <row r="98" spans="22:22">
      <c r="V98" s="8" t="s">
        <v>144</v>
      </c>
    </row>
    <row r="99" spans="22:22">
      <c r="V99" s="8" t="s">
        <v>145</v>
      </c>
    </row>
  </sheetData>
  <sheetProtection sheet="1" objects="1" scenarios="1" formatCells="0" formatRows="0" selectLockedCells="1"/>
  <mergeCells count="36">
    <mergeCell ref="C26:S26"/>
    <mergeCell ref="C20:S20"/>
    <mergeCell ref="C21:S21"/>
    <mergeCell ref="C22:S22"/>
    <mergeCell ref="C23:S23"/>
    <mergeCell ref="C24:S24"/>
    <mergeCell ref="C25:S25"/>
    <mergeCell ref="C12:S12"/>
    <mergeCell ref="C13:S13"/>
    <mergeCell ref="C14:S14"/>
    <mergeCell ref="C17:M17"/>
    <mergeCell ref="N17:P17"/>
    <mergeCell ref="Q17:S17"/>
    <mergeCell ref="C6:D6"/>
    <mergeCell ref="E6:G6"/>
    <mergeCell ref="I6:K6"/>
    <mergeCell ref="M6:N6"/>
    <mergeCell ref="P6:Q6"/>
    <mergeCell ref="C7:C11"/>
    <mergeCell ref="E7:H7"/>
    <mergeCell ref="I7:K7"/>
    <mergeCell ref="L7:R7"/>
    <mergeCell ref="H8:I8"/>
    <mergeCell ref="J8:R8"/>
    <mergeCell ref="E9:S9"/>
    <mergeCell ref="E10:H10"/>
    <mergeCell ref="I10:K10"/>
    <mergeCell ref="L10:S11"/>
    <mergeCell ref="E11:H11"/>
    <mergeCell ref="I11:K11"/>
    <mergeCell ref="Q1:S1"/>
    <mergeCell ref="B2:S2"/>
    <mergeCell ref="C5:D5"/>
    <mergeCell ref="E5:G5"/>
    <mergeCell ref="I5:K5"/>
    <mergeCell ref="L5:R5"/>
  </mergeCells>
  <phoneticPr fontId="1"/>
  <dataValidations count="1">
    <dataValidation type="list" allowBlank="1" showInputMessage="1" showErrorMessage="1" sqref="L5:R5">
      <formula1>$V$3:$V$99</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28575</xdr:colOff>
                    <xdr:row>16</xdr:row>
                    <xdr:rowOff>0</xdr:rowOff>
                  </from>
                  <to>
                    <xdr:col>16</xdr:col>
                    <xdr:colOff>66675</xdr:colOff>
                    <xdr:row>16</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28575</xdr:colOff>
                    <xdr:row>16</xdr:row>
                    <xdr:rowOff>0</xdr:rowOff>
                  </from>
                  <to>
                    <xdr:col>19</xdr:col>
                    <xdr:colOff>47625</xdr:colOff>
                    <xdr:row>16</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showGridLines="0" zoomScaleNormal="100" workbookViewId="0">
      <selection activeCell="B4" sqref="B4"/>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6384" width="9" style="1"/>
  </cols>
  <sheetData>
    <row r="1" spans="2:9" ht="21.75" customHeight="1">
      <c r="B1" s="31" t="s">
        <v>146</v>
      </c>
    </row>
    <row r="2" spans="2:9" ht="21.75" customHeight="1">
      <c r="B2" s="2"/>
      <c r="H2" s="123" t="s">
        <v>147</v>
      </c>
      <c r="I2" s="123"/>
    </row>
    <row r="3" spans="2:9" ht="30" customHeight="1">
      <c r="B3" s="32" t="s">
        <v>349</v>
      </c>
      <c r="C3" s="124" t="s">
        <v>350</v>
      </c>
      <c r="D3" s="125"/>
      <c r="E3" s="126" t="s">
        <v>351</v>
      </c>
      <c r="F3" s="126"/>
      <c r="G3" s="126"/>
      <c r="H3" s="126" t="s">
        <v>352</v>
      </c>
      <c r="I3" s="126"/>
    </row>
    <row r="4" spans="2:9" ht="21.75" customHeight="1">
      <c r="B4" s="33"/>
      <c r="C4" s="127"/>
      <c r="D4" s="128"/>
      <c r="E4" s="129"/>
      <c r="F4" s="129"/>
      <c r="G4" s="129"/>
      <c r="H4" s="130"/>
      <c r="I4" s="130"/>
    </row>
    <row r="5" spans="2:9" ht="21.75" customHeight="1">
      <c r="B5" s="33"/>
      <c r="C5" s="127"/>
      <c r="D5" s="128"/>
      <c r="E5" s="129"/>
      <c r="F5" s="129"/>
      <c r="G5" s="129"/>
      <c r="H5" s="130"/>
      <c r="I5" s="130"/>
    </row>
    <row r="6" spans="2:9" ht="21.75" customHeight="1">
      <c r="B6" s="33"/>
      <c r="C6" s="127"/>
      <c r="D6" s="128"/>
      <c r="E6" s="129"/>
      <c r="F6" s="129"/>
      <c r="G6" s="129"/>
      <c r="H6" s="130"/>
      <c r="I6" s="130"/>
    </row>
    <row r="7" spans="2:9" ht="21.75" customHeight="1">
      <c r="B7" s="33"/>
      <c r="C7" s="127"/>
      <c r="D7" s="128"/>
      <c r="E7" s="129"/>
      <c r="F7" s="129"/>
      <c r="G7" s="129"/>
      <c r="H7" s="130"/>
      <c r="I7" s="130"/>
    </row>
    <row r="8" spans="2:9" ht="21.75" customHeight="1">
      <c r="B8" s="34"/>
      <c r="C8" s="131"/>
      <c r="D8" s="132"/>
      <c r="E8" s="133"/>
      <c r="F8" s="134"/>
      <c r="G8" s="135"/>
      <c r="H8" s="136"/>
      <c r="I8" s="137"/>
    </row>
    <row r="9" spans="2:9" ht="21.75" customHeight="1">
      <c r="B9" s="138" t="s">
        <v>150</v>
      </c>
      <c r="C9" s="138"/>
      <c r="D9" s="138"/>
      <c r="E9" s="129"/>
      <c r="F9" s="129"/>
      <c r="G9" s="129"/>
      <c r="H9" s="130">
        <f>SUM(H4:I8)</f>
        <v>0</v>
      </c>
      <c r="I9" s="130"/>
    </row>
    <row r="10" spans="2:9" ht="21.75" customHeight="1">
      <c r="B10" s="139" t="s">
        <v>151</v>
      </c>
      <c r="C10" s="139"/>
      <c r="D10" s="139"/>
      <c r="E10" s="139"/>
      <c r="F10" s="139"/>
      <c r="G10" s="139"/>
      <c r="H10" s="109"/>
      <c r="I10" s="140"/>
    </row>
    <row r="11" spans="2:9" ht="21.75" customHeight="1">
      <c r="B11" s="77" t="s">
        <v>152</v>
      </c>
      <c r="C11" s="77"/>
      <c r="D11" s="77"/>
      <c r="E11" s="77"/>
      <c r="F11" s="77"/>
      <c r="G11" s="77"/>
      <c r="H11" s="77"/>
      <c r="I11" s="77"/>
    </row>
    <row r="12" spans="2:9" ht="21.75" customHeight="1">
      <c r="B12" s="35"/>
    </row>
    <row r="13" spans="2:9" ht="21.75" customHeight="1">
      <c r="B13" s="77" t="s">
        <v>153</v>
      </c>
      <c r="C13" s="77"/>
    </row>
    <row r="14" spans="2:9" ht="21.75" customHeight="1">
      <c r="B14" s="107" t="s">
        <v>353</v>
      </c>
      <c r="C14" s="107"/>
      <c r="D14" s="107"/>
      <c r="F14" s="1" t="s">
        <v>354</v>
      </c>
    </row>
    <row r="15" spans="2:9" ht="30" customHeight="1">
      <c r="B15" s="32" t="s">
        <v>154</v>
      </c>
      <c r="C15" s="32" t="s">
        <v>155</v>
      </c>
      <c r="D15" s="32" t="s">
        <v>156</v>
      </c>
      <c r="E15" s="141"/>
      <c r="F15" s="32" t="s">
        <v>154</v>
      </c>
      <c r="G15" s="142" t="s">
        <v>155</v>
      </c>
      <c r="H15" s="143"/>
      <c r="I15" s="32" t="s">
        <v>156</v>
      </c>
    </row>
    <row r="16" spans="2:9" ht="21.75" customHeight="1">
      <c r="B16" s="32" t="s">
        <v>157</v>
      </c>
      <c r="C16" s="36"/>
      <c r="D16" s="37"/>
      <c r="E16" s="141"/>
      <c r="F16" s="32" t="s">
        <v>157</v>
      </c>
      <c r="G16" s="144"/>
      <c r="H16" s="145"/>
      <c r="I16" s="37"/>
    </row>
    <row r="17" spans="2:9" ht="21.75" customHeight="1">
      <c r="B17" s="38" t="s">
        <v>158</v>
      </c>
      <c r="C17" s="146"/>
      <c r="D17" s="147"/>
      <c r="E17" s="141"/>
      <c r="F17" s="148" t="s">
        <v>159</v>
      </c>
      <c r="G17" s="149"/>
      <c r="H17" s="150"/>
      <c r="I17" s="154"/>
    </row>
    <row r="18" spans="2:9" ht="21.75" customHeight="1">
      <c r="B18" s="39" t="s">
        <v>160</v>
      </c>
      <c r="C18" s="146"/>
      <c r="D18" s="147"/>
      <c r="E18" s="141"/>
      <c r="F18" s="148"/>
      <c r="G18" s="151"/>
      <c r="H18" s="152"/>
      <c r="I18" s="155"/>
    </row>
    <row r="19" spans="2:9" ht="43.5" customHeight="1">
      <c r="B19" s="32" t="s">
        <v>159</v>
      </c>
      <c r="C19" s="36"/>
      <c r="D19" s="40"/>
      <c r="E19" s="141"/>
      <c r="F19" s="32" t="s">
        <v>161</v>
      </c>
      <c r="G19" s="144"/>
      <c r="H19" s="145"/>
      <c r="I19" s="40"/>
    </row>
    <row r="20" spans="2:9" ht="21.75" customHeight="1">
      <c r="B20" s="32" t="s">
        <v>161</v>
      </c>
      <c r="C20" s="36"/>
      <c r="D20" s="40"/>
      <c r="E20" s="141"/>
      <c r="F20" s="32" t="s">
        <v>162</v>
      </c>
      <c r="G20" s="144">
        <f>SUM(G16:H19)</f>
        <v>0</v>
      </c>
      <c r="H20" s="145"/>
      <c r="I20" s="37"/>
    </row>
    <row r="21" spans="2:9" ht="21.75" customHeight="1">
      <c r="B21" s="38" t="s">
        <v>162</v>
      </c>
      <c r="C21" s="146">
        <f>SUM(C16:C20)</f>
        <v>0</v>
      </c>
      <c r="D21" s="147"/>
      <c r="E21" s="141"/>
      <c r="F21" s="41"/>
      <c r="G21" s="42"/>
      <c r="H21" s="42"/>
      <c r="I21" s="42"/>
    </row>
    <row r="22" spans="2:9" ht="21.75" customHeight="1">
      <c r="B22" s="39" t="s">
        <v>163</v>
      </c>
      <c r="C22" s="146"/>
      <c r="D22" s="147"/>
      <c r="E22" s="141"/>
      <c r="F22" s="42"/>
      <c r="G22" s="42"/>
      <c r="H22" s="43"/>
      <c r="I22" s="43"/>
    </row>
    <row r="23" spans="2:9" ht="21.75" customHeight="1">
      <c r="B23" s="77" t="s">
        <v>164</v>
      </c>
      <c r="C23" s="77"/>
      <c r="D23" s="77"/>
      <c r="E23" s="77"/>
      <c r="F23" s="77"/>
      <c r="G23" s="77"/>
      <c r="H23" s="77"/>
      <c r="I23" s="77"/>
    </row>
    <row r="24" spans="2:9" ht="21.75" customHeight="1">
      <c r="B24" s="77" t="s">
        <v>165</v>
      </c>
      <c r="C24" s="77"/>
      <c r="D24" s="77"/>
      <c r="E24" s="77"/>
      <c r="F24" s="77"/>
      <c r="G24" s="77"/>
      <c r="H24" s="77"/>
      <c r="I24" s="77"/>
    </row>
    <row r="25" spans="2:9" ht="21.75" customHeight="1">
      <c r="B25" s="77" t="s">
        <v>166</v>
      </c>
      <c r="C25" s="77"/>
      <c r="D25" s="77"/>
      <c r="E25" s="77"/>
      <c r="F25" s="77"/>
      <c r="G25" s="77"/>
      <c r="H25" s="77"/>
      <c r="I25" s="77"/>
    </row>
    <row r="26" spans="2:9" ht="21.75" customHeight="1">
      <c r="B26" s="25" t="s">
        <v>167</v>
      </c>
      <c r="C26" s="25"/>
      <c r="D26" s="25"/>
      <c r="E26" s="25"/>
      <c r="F26" s="25"/>
      <c r="G26" s="25"/>
      <c r="H26" s="25"/>
      <c r="I26" s="25"/>
    </row>
    <row r="27" spans="2:9" ht="21.75" customHeight="1">
      <c r="B27" s="44"/>
    </row>
    <row r="28" spans="2:9" ht="21.75" customHeight="1">
      <c r="B28" s="153" t="s">
        <v>168</v>
      </c>
      <c r="C28" s="153"/>
      <c r="D28" s="153"/>
      <c r="E28" s="153"/>
      <c r="F28" s="153"/>
      <c r="G28" s="153"/>
      <c r="H28" s="153"/>
      <c r="I28" s="153"/>
    </row>
    <row r="29" spans="2:9" ht="21.75" customHeight="1">
      <c r="B29" s="153" t="s">
        <v>169</v>
      </c>
      <c r="C29" s="153"/>
      <c r="D29" s="153"/>
      <c r="E29" s="153"/>
      <c r="F29" s="153"/>
      <c r="G29" s="153"/>
      <c r="H29" s="153"/>
      <c r="I29" s="153"/>
    </row>
    <row r="30" spans="2:9">
      <c r="B30" s="45"/>
    </row>
  </sheetData>
  <sheetProtection sheet="1" objects="1" scenarios="1" formatCells="0" formatRows="0" selectLockedCells="1"/>
  <mergeCells count="44">
    <mergeCell ref="B24:I24"/>
    <mergeCell ref="B25:I25"/>
    <mergeCell ref="B28:I28"/>
    <mergeCell ref="B29:I29"/>
    <mergeCell ref="I17:I18"/>
    <mergeCell ref="G19:H19"/>
    <mergeCell ref="G20:H20"/>
    <mergeCell ref="C21:C22"/>
    <mergeCell ref="D21:D22"/>
    <mergeCell ref="B23:I23"/>
    <mergeCell ref="B13:C13"/>
    <mergeCell ref="B14:D14"/>
    <mergeCell ref="E15:E22"/>
    <mergeCell ref="G15:H15"/>
    <mergeCell ref="G16:H16"/>
    <mergeCell ref="C17:C18"/>
    <mergeCell ref="D17:D18"/>
    <mergeCell ref="F17:F18"/>
    <mergeCell ref="G17:H18"/>
    <mergeCell ref="B11:I11"/>
    <mergeCell ref="C7:D7"/>
    <mergeCell ref="E7:G7"/>
    <mergeCell ref="H7:I7"/>
    <mergeCell ref="C8:D8"/>
    <mergeCell ref="E8:G8"/>
    <mergeCell ref="H8:I8"/>
    <mergeCell ref="B9:D9"/>
    <mergeCell ref="E9:G9"/>
    <mergeCell ref="H9:I9"/>
    <mergeCell ref="B10:G10"/>
    <mergeCell ref="H10:I10"/>
    <mergeCell ref="C5:D5"/>
    <mergeCell ref="E5:G5"/>
    <mergeCell ref="H5:I5"/>
    <mergeCell ref="C6:D6"/>
    <mergeCell ref="E6:G6"/>
    <mergeCell ref="H6:I6"/>
    <mergeCell ref="H2:I2"/>
    <mergeCell ref="C3:D3"/>
    <mergeCell ref="E3:G3"/>
    <mergeCell ref="H3:I3"/>
    <mergeCell ref="C4:D4"/>
    <mergeCell ref="E4:G4"/>
    <mergeCell ref="H4:I4"/>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showGridLines="0" topLeftCell="B10" zoomScaleNormal="100" workbookViewId="0">
      <selection activeCell="E10" sqref="E10:G10"/>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6384" width="9" style="1"/>
  </cols>
  <sheetData>
    <row r="1" spans="2:10" ht="23.25" customHeight="1">
      <c r="H1" s="78" t="s">
        <v>170</v>
      </c>
      <c r="I1" s="78"/>
      <c r="J1" s="25"/>
    </row>
    <row r="2" spans="2:10" ht="21.75" customHeight="1">
      <c r="B2" s="31" t="s">
        <v>146</v>
      </c>
    </row>
    <row r="3" spans="2:10" ht="21.75" customHeight="1">
      <c r="B3" s="2"/>
      <c r="H3" s="123" t="s">
        <v>171</v>
      </c>
      <c r="I3" s="123"/>
    </row>
    <row r="4" spans="2:10" ht="30" customHeight="1">
      <c r="B4" s="32" t="s">
        <v>172</v>
      </c>
      <c r="C4" s="124" t="s">
        <v>356</v>
      </c>
      <c r="D4" s="125"/>
      <c r="E4" s="126" t="s">
        <v>148</v>
      </c>
      <c r="F4" s="126"/>
      <c r="G4" s="126"/>
      <c r="H4" s="126" t="s">
        <v>149</v>
      </c>
      <c r="I4" s="126"/>
    </row>
    <row r="5" spans="2:10" ht="21.75" customHeight="1">
      <c r="B5" s="46"/>
      <c r="C5" s="156"/>
      <c r="D5" s="157"/>
      <c r="E5" s="146"/>
      <c r="F5" s="146"/>
      <c r="G5" s="146"/>
      <c r="H5" s="146"/>
      <c r="I5" s="146"/>
    </row>
    <row r="6" spans="2:10" ht="21.75" customHeight="1">
      <c r="B6" s="46"/>
      <c r="C6" s="156"/>
      <c r="D6" s="157"/>
      <c r="E6" s="146"/>
      <c r="F6" s="146"/>
      <c r="G6" s="146"/>
      <c r="H6" s="146"/>
      <c r="I6" s="146"/>
    </row>
    <row r="7" spans="2:10" ht="21.75" customHeight="1">
      <c r="B7" s="46"/>
      <c r="C7" s="156"/>
      <c r="D7" s="157"/>
      <c r="E7" s="146"/>
      <c r="F7" s="146"/>
      <c r="G7" s="146"/>
      <c r="H7" s="146"/>
      <c r="I7" s="146"/>
    </row>
    <row r="8" spans="2:10" ht="21.75" customHeight="1">
      <c r="B8" s="46"/>
      <c r="C8" s="156"/>
      <c r="D8" s="157"/>
      <c r="E8" s="146"/>
      <c r="F8" s="146"/>
      <c r="G8" s="146"/>
      <c r="H8" s="146"/>
      <c r="I8" s="146"/>
    </row>
    <row r="9" spans="2:10" ht="21.75" customHeight="1">
      <c r="B9" s="46"/>
      <c r="C9" s="156"/>
      <c r="D9" s="157"/>
      <c r="E9" s="146"/>
      <c r="F9" s="146"/>
      <c r="G9" s="146"/>
      <c r="H9" s="146"/>
      <c r="I9" s="146"/>
    </row>
    <row r="10" spans="2:10" ht="21.75" customHeight="1">
      <c r="B10" s="46"/>
      <c r="C10" s="156"/>
      <c r="D10" s="157"/>
      <c r="E10" s="146"/>
      <c r="F10" s="146"/>
      <c r="G10" s="146"/>
      <c r="H10" s="146"/>
      <c r="I10" s="146"/>
    </row>
    <row r="11" spans="2:10" ht="21.75" customHeight="1">
      <c r="B11" s="46"/>
      <c r="C11" s="156"/>
      <c r="D11" s="157"/>
      <c r="E11" s="146"/>
      <c r="F11" s="146"/>
      <c r="G11" s="146"/>
      <c r="H11" s="146"/>
      <c r="I11" s="146"/>
    </row>
    <row r="12" spans="2:10" ht="21.75" customHeight="1">
      <c r="B12" s="46"/>
      <c r="C12" s="156"/>
      <c r="D12" s="157"/>
      <c r="E12" s="146"/>
      <c r="F12" s="146"/>
      <c r="G12" s="146"/>
      <c r="H12" s="146"/>
      <c r="I12" s="146"/>
    </row>
    <row r="13" spans="2:10" ht="21.75" customHeight="1">
      <c r="B13" s="46"/>
      <c r="C13" s="156"/>
      <c r="D13" s="157"/>
      <c r="E13" s="146"/>
      <c r="F13" s="146"/>
      <c r="G13" s="146"/>
      <c r="H13" s="146"/>
      <c r="I13" s="146"/>
    </row>
    <row r="14" spans="2:10" ht="21.75" customHeight="1">
      <c r="B14" s="46"/>
      <c r="C14" s="156"/>
      <c r="D14" s="157"/>
      <c r="E14" s="146"/>
      <c r="F14" s="146"/>
      <c r="G14" s="146"/>
      <c r="H14" s="146"/>
      <c r="I14" s="146"/>
    </row>
    <row r="15" spans="2:10" ht="21.75" customHeight="1">
      <c r="B15" s="46"/>
      <c r="C15" s="156"/>
      <c r="D15" s="157"/>
      <c r="E15" s="146"/>
      <c r="F15" s="146"/>
      <c r="G15" s="146"/>
      <c r="H15" s="146"/>
      <c r="I15" s="146"/>
    </row>
    <row r="16" spans="2:10" ht="21.75" customHeight="1">
      <c r="B16" s="47"/>
      <c r="C16" s="158"/>
      <c r="D16" s="159"/>
      <c r="E16" s="160"/>
      <c r="F16" s="161"/>
      <c r="G16" s="162"/>
      <c r="H16" s="160"/>
      <c r="I16" s="162"/>
    </row>
    <row r="17" spans="2:9" ht="21.75" customHeight="1">
      <c r="B17" s="138" t="s">
        <v>150</v>
      </c>
      <c r="C17" s="138"/>
      <c r="D17" s="138"/>
      <c r="E17" s="129"/>
      <c r="F17" s="129"/>
      <c r="G17" s="129"/>
      <c r="H17" s="130">
        <f>SUM(H5:I16)</f>
        <v>0</v>
      </c>
      <c r="I17" s="130"/>
    </row>
    <row r="18" spans="2:9" ht="21.75" customHeight="1">
      <c r="B18" s="163" t="s">
        <v>151</v>
      </c>
      <c r="C18" s="163"/>
      <c r="D18" s="163"/>
      <c r="E18" s="163"/>
      <c r="F18" s="163"/>
      <c r="G18" s="163"/>
      <c r="H18" s="109"/>
      <c r="I18" s="140"/>
    </row>
    <row r="19" spans="2:9" ht="21.75" customHeight="1">
      <c r="B19" s="77"/>
      <c r="C19" s="77"/>
      <c r="D19" s="77"/>
      <c r="E19" s="77"/>
      <c r="F19" s="77"/>
      <c r="G19" s="77"/>
      <c r="H19" s="77"/>
      <c r="I19" s="77"/>
    </row>
    <row r="20" spans="2:9" ht="21.75" customHeight="1">
      <c r="B20" s="77" t="s">
        <v>153</v>
      </c>
      <c r="C20" s="77"/>
    </row>
    <row r="21" spans="2:9" ht="21.75" customHeight="1">
      <c r="B21" s="107" t="s">
        <v>173</v>
      </c>
      <c r="C21" s="107"/>
      <c r="D21" s="107"/>
      <c r="F21" s="1" t="s">
        <v>174</v>
      </c>
    </row>
    <row r="22" spans="2:9" ht="30" customHeight="1">
      <c r="B22" s="32" t="s">
        <v>154</v>
      </c>
      <c r="C22" s="32" t="s">
        <v>155</v>
      </c>
      <c r="D22" s="32" t="s">
        <v>156</v>
      </c>
      <c r="E22" s="141"/>
      <c r="F22" s="32" t="s">
        <v>154</v>
      </c>
      <c r="G22" s="142" t="s">
        <v>155</v>
      </c>
      <c r="H22" s="143"/>
      <c r="I22" s="32" t="s">
        <v>156</v>
      </c>
    </row>
    <row r="23" spans="2:9" ht="21.75" customHeight="1">
      <c r="B23" s="32" t="s">
        <v>157</v>
      </c>
      <c r="C23" s="75"/>
      <c r="D23" s="37"/>
      <c r="E23" s="141"/>
      <c r="F23" s="32" t="s">
        <v>157</v>
      </c>
      <c r="G23" s="144"/>
      <c r="H23" s="145"/>
      <c r="I23" s="37"/>
    </row>
    <row r="24" spans="2:9" ht="21.75" customHeight="1">
      <c r="B24" s="164" t="s">
        <v>158</v>
      </c>
      <c r="C24" s="146"/>
      <c r="D24" s="147"/>
      <c r="E24" s="141"/>
      <c r="F24" s="148" t="s">
        <v>159</v>
      </c>
      <c r="G24" s="149"/>
      <c r="H24" s="150"/>
      <c r="I24" s="166"/>
    </row>
    <row r="25" spans="2:9" ht="67.5" customHeight="1">
      <c r="B25" s="165"/>
      <c r="C25" s="146"/>
      <c r="D25" s="147"/>
      <c r="E25" s="141"/>
      <c r="F25" s="148"/>
      <c r="G25" s="151"/>
      <c r="H25" s="152"/>
      <c r="I25" s="166"/>
    </row>
    <row r="26" spans="2:9" ht="89.25" customHeight="1">
      <c r="B26" s="32" t="s">
        <v>159</v>
      </c>
      <c r="C26" s="75"/>
      <c r="D26" s="40"/>
      <c r="E26" s="141"/>
      <c r="F26" s="32" t="s">
        <v>161</v>
      </c>
      <c r="G26" s="144"/>
      <c r="H26" s="145"/>
      <c r="I26" s="40"/>
    </row>
    <row r="27" spans="2:9" ht="89.25" customHeight="1">
      <c r="B27" s="32" t="s">
        <v>161</v>
      </c>
      <c r="C27" s="75"/>
      <c r="D27" s="40"/>
      <c r="E27" s="141"/>
      <c r="F27" s="32" t="s">
        <v>162</v>
      </c>
      <c r="G27" s="144">
        <f>SUM(G23:H26)</f>
        <v>0</v>
      </c>
      <c r="H27" s="145"/>
      <c r="I27" s="37"/>
    </row>
    <row r="28" spans="2:9" ht="21.75" customHeight="1">
      <c r="B28" s="32" t="s">
        <v>162</v>
      </c>
      <c r="C28" s="75">
        <f>SUM(C23:C27)</f>
        <v>0</v>
      </c>
      <c r="D28" s="37"/>
      <c r="E28" s="141"/>
      <c r="F28" s="41"/>
      <c r="G28" s="42"/>
      <c r="H28" s="42"/>
      <c r="I28" s="42"/>
    </row>
    <row r="29" spans="2:9" ht="21.75" customHeight="1">
      <c r="B29" s="77"/>
      <c r="C29" s="77"/>
      <c r="D29" s="77"/>
      <c r="E29" s="77"/>
      <c r="F29" s="77"/>
      <c r="G29" s="77"/>
      <c r="H29" s="77"/>
      <c r="I29" s="77"/>
    </row>
    <row r="30" spans="2:9" ht="21.75" customHeight="1">
      <c r="B30" s="77"/>
      <c r="C30" s="77"/>
      <c r="D30" s="77"/>
      <c r="E30" s="77"/>
      <c r="F30" s="77"/>
      <c r="G30" s="77"/>
      <c r="H30" s="77"/>
      <c r="I30" s="77"/>
    </row>
    <row r="31" spans="2:9" ht="21.75" customHeight="1">
      <c r="B31" s="77"/>
      <c r="C31" s="77"/>
      <c r="D31" s="77"/>
      <c r="E31" s="77"/>
      <c r="F31" s="77"/>
      <c r="G31" s="77"/>
      <c r="H31" s="77"/>
      <c r="I31" s="77"/>
    </row>
    <row r="32" spans="2:9" ht="21.75" customHeight="1">
      <c r="B32" s="25"/>
      <c r="C32" s="25"/>
      <c r="D32" s="25"/>
      <c r="E32" s="25"/>
      <c r="F32" s="25"/>
      <c r="G32" s="25"/>
      <c r="H32" s="25"/>
      <c r="I32" s="25"/>
    </row>
    <row r="33" spans="2:9" ht="21.75" customHeight="1">
      <c r="B33" s="44"/>
    </row>
    <row r="34" spans="2:9" ht="21.75" customHeight="1">
      <c r="B34" s="153"/>
      <c r="C34" s="153"/>
      <c r="D34" s="153"/>
      <c r="E34" s="153"/>
      <c r="F34" s="153"/>
      <c r="G34" s="153"/>
      <c r="H34" s="153"/>
      <c r="I34" s="153"/>
    </row>
    <row r="35" spans="2:9" ht="21.75" customHeight="1">
      <c r="B35" s="153"/>
      <c r="C35" s="153"/>
      <c r="D35" s="153"/>
      <c r="E35" s="153"/>
      <c r="F35" s="153"/>
      <c r="G35" s="153"/>
      <c r="H35" s="153"/>
      <c r="I35" s="153"/>
    </row>
    <row r="36" spans="2:9">
      <c r="B36" s="45"/>
    </row>
  </sheetData>
  <sheetProtection sheet="1" objects="1" scenarios="1" formatCells="0" formatRows="0" selectLockedCells="1"/>
  <mergeCells count="65">
    <mergeCell ref="B29:I29"/>
    <mergeCell ref="B30:I30"/>
    <mergeCell ref="B31:I31"/>
    <mergeCell ref="B34:I34"/>
    <mergeCell ref="B35:I35"/>
    <mergeCell ref="G27:H27"/>
    <mergeCell ref="B18:G18"/>
    <mergeCell ref="H18:I18"/>
    <mergeCell ref="B19:I19"/>
    <mergeCell ref="B20:C20"/>
    <mergeCell ref="B21:D21"/>
    <mergeCell ref="E22:E28"/>
    <mergeCell ref="G22:H22"/>
    <mergeCell ref="G23:H23"/>
    <mergeCell ref="B24:B25"/>
    <mergeCell ref="C24:C25"/>
    <mergeCell ref="D24:D25"/>
    <mergeCell ref="F24:F25"/>
    <mergeCell ref="G24:H25"/>
    <mergeCell ref="I24:I25"/>
    <mergeCell ref="G26:H26"/>
    <mergeCell ref="C16:D16"/>
    <mergeCell ref="E16:G16"/>
    <mergeCell ref="H16:I16"/>
    <mergeCell ref="B17:D17"/>
    <mergeCell ref="E17:G17"/>
    <mergeCell ref="H17:I17"/>
    <mergeCell ref="C14:D14"/>
    <mergeCell ref="E14:G14"/>
    <mergeCell ref="H14:I14"/>
    <mergeCell ref="C15:D15"/>
    <mergeCell ref="E15:G15"/>
    <mergeCell ref="H15:I15"/>
    <mergeCell ref="C12:D12"/>
    <mergeCell ref="E12:G12"/>
    <mergeCell ref="H12:I12"/>
    <mergeCell ref="C13:D13"/>
    <mergeCell ref="E13:G13"/>
    <mergeCell ref="H13:I13"/>
    <mergeCell ref="C10:D10"/>
    <mergeCell ref="E10:G10"/>
    <mergeCell ref="H10:I10"/>
    <mergeCell ref="C11:D11"/>
    <mergeCell ref="E11:G11"/>
    <mergeCell ref="H11:I11"/>
    <mergeCell ref="C8:D8"/>
    <mergeCell ref="E8:G8"/>
    <mergeCell ref="H8:I8"/>
    <mergeCell ref="C9:D9"/>
    <mergeCell ref="E9:G9"/>
    <mergeCell ref="H9:I9"/>
    <mergeCell ref="C6:D6"/>
    <mergeCell ref="E6:G6"/>
    <mergeCell ref="H6:I6"/>
    <mergeCell ref="C7:D7"/>
    <mergeCell ref="E7:G7"/>
    <mergeCell ref="H7:I7"/>
    <mergeCell ref="C5:D5"/>
    <mergeCell ref="E5:G5"/>
    <mergeCell ref="H5:I5"/>
    <mergeCell ref="H1:I1"/>
    <mergeCell ref="H3:I3"/>
    <mergeCell ref="C4:D4"/>
    <mergeCell ref="E4:G4"/>
    <mergeCell ref="H4:I4"/>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39"/>
  <sheetViews>
    <sheetView showGridLines="0" zoomScaleNormal="100" workbookViewId="0">
      <selection activeCell="E8" sqref="E8:G8"/>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2" width="9" style="1"/>
    <col min="13" max="15" width="0" style="1" hidden="1" customWidth="1"/>
    <col min="16" max="16384" width="9" style="1"/>
  </cols>
  <sheetData>
    <row r="2" spans="2:15" ht="21" customHeight="1">
      <c r="D2" s="78" t="s">
        <v>175</v>
      </c>
      <c r="E2" s="78"/>
      <c r="F2" s="78"/>
      <c r="G2" s="78"/>
      <c r="H2" s="78"/>
    </row>
    <row r="3" spans="2:15" ht="21" customHeight="1">
      <c r="D3" s="168" t="s">
        <v>376</v>
      </c>
      <c r="E3" s="168"/>
      <c r="F3" s="168"/>
      <c r="G3" s="168"/>
      <c r="H3" s="168"/>
    </row>
    <row r="4" spans="2:15" ht="11.25" customHeight="1">
      <c r="D4" s="2"/>
      <c r="E4" s="2"/>
      <c r="F4" s="2"/>
      <c r="G4" s="2"/>
      <c r="H4" s="2"/>
    </row>
    <row r="5" spans="2:15" ht="21" customHeight="1">
      <c r="B5" s="80" t="s">
        <v>1</v>
      </c>
      <c r="C5" s="80"/>
    </row>
    <row r="6" spans="2:15" ht="11.25" customHeight="1"/>
    <row r="7" spans="2:15" ht="21" customHeight="1">
      <c r="C7" s="2" t="s">
        <v>176</v>
      </c>
      <c r="E7" s="48" t="str">
        <f>IF(E8="","","004-"&amp;VLOOKUP(E8,M7:O39,3,0))</f>
        <v/>
      </c>
      <c r="F7" s="2" t="s">
        <v>177</v>
      </c>
      <c r="G7" s="49"/>
      <c r="M7" s="50" t="s">
        <v>178</v>
      </c>
      <c r="N7" s="51" t="s">
        <v>179</v>
      </c>
      <c r="O7" s="52" t="s">
        <v>180</v>
      </c>
    </row>
    <row r="8" spans="2:15" ht="21" customHeight="1">
      <c r="C8" s="2" t="s">
        <v>181</v>
      </c>
      <c r="E8" s="167"/>
      <c r="F8" s="167"/>
      <c r="G8" s="167"/>
      <c r="M8" s="50" t="s">
        <v>182</v>
      </c>
      <c r="N8" s="51" t="s">
        <v>179</v>
      </c>
      <c r="O8" s="52" t="s">
        <v>183</v>
      </c>
    </row>
    <row r="9" spans="2:15" ht="21" customHeight="1">
      <c r="C9" s="2" t="s">
        <v>184</v>
      </c>
      <c r="E9" s="167"/>
      <c r="F9" s="167"/>
      <c r="G9" s="167"/>
      <c r="H9" s="2" t="s">
        <v>5</v>
      </c>
      <c r="M9" s="50" t="s">
        <v>185</v>
      </c>
      <c r="N9" s="51" t="s">
        <v>186</v>
      </c>
      <c r="O9" s="52" t="s">
        <v>187</v>
      </c>
    </row>
    <row r="10" spans="2:15" ht="9" customHeight="1">
      <c r="C10" s="2"/>
      <c r="E10" s="53"/>
      <c r="F10" s="53"/>
      <c r="G10" s="53"/>
      <c r="H10" s="2"/>
      <c r="M10" s="50" t="s">
        <v>188</v>
      </c>
      <c r="N10" s="51" t="s">
        <v>186</v>
      </c>
      <c r="O10" s="52" t="s">
        <v>189</v>
      </c>
    </row>
    <row r="11" spans="2:15" ht="21" customHeight="1">
      <c r="C11" s="2" t="s">
        <v>190</v>
      </c>
      <c r="E11" s="167"/>
      <c r="F11" s="167"/>
      <c r="G11" s="167"/>
      <c r="H11" s="2"/>
      <c r="M11" s="50" t="s">
        <v>191</v>
      </c>
      <c r="N11" s="51" t="s">
        <v>186</v>
      </c>
      <c r="O11" s="52" t="s">
        <v>192</v>
      </c>
    </row>
    <row r="12" spans="2:15" ht="11.25" customHeight="1">
      <c r="M12" s="50" t="s">
        <v>193</v>
      </c>
      <c r="N12" s="51" t="s">
        <v>186</v>
      </c>
      <c r="O12" s="52" t="s">
        <v>194</v>
      </c>
    </row>
    <row r="13" spans="2:15" ht="21" customHeight="1">
      <c r="B13" s="81" t="s">
        <v>195</v>
      </c>
      <c r="C13" s="81"/>
      <c r="D13" s="81"/>
      <c r="E13" s="81"/>
      <c r="F13" s="81"/>
      <c r="G13" s="81"/>
      <c r="H13" s="81"/>
      <c r="M13" s="50" t="s">
        <v>196</v>
      </c>
      <c r="N13" s="51" t="s">
        <v>186</v>
      </c>
      <c r="O13" s="52" t="s">
        <v>197</v>
      </c>
    </row>
    <row r="14" spans="2:15" ht="21" customHeight="1">
      <c r="M14" s="50" t="s">
        <v>198</v>
      </c>
      <c r="N14" s="51" t="s">
        <v>186</v>
      </c>
      <c r="O14" s="52" t="s">
        <v>199</v>
      </c>
    </row>
    <row r="15" spans="2:15" ht="21" customHeight="1">
      <c r="B15" s="77" t="s">
        <v>200</v>
      </c>
      <c r="C15" s="77"/>
      <c r="D15" s="77"/>
      <c r="E15" s="77"/>
      <c r="F15" s="77"/>
      <c r="G15" s="77"/>
      <c r="H15" s="77"/>
      <c r="M15" s="50" t="s">
        <v>201</v>
      </c>
      <c r="N15" s="51" t="s">
        <v>186</v>
      </c>
      <c r="O15" s="52" t="s">
        <v>202</v>
      </c>
    </row>
    <row r="16" spans="2:15" ht="21" customHeight="1">
      <c r="B16" s="77" t="s">
        <v>203</v>
      </c>
      <c r="C16" s="77"/>
      <c r="D16" s="77"/>
      <c r="E16" s="77"/>
      <c r="F16" s="77"/>
      <c r="G16" s="77"/>
      <c r="H16" s="77"/>
      <c r="M16" s="50" t="s">
        <v>204</v>
      </c>
      <c r="N16" s="51" t="s">
        <v>186</v>
      </c>
      <c r="O16" s="52" t="s">
        <v>205</v>
      </c>
    </row>
    <row r="17" spans="2:15" ht="21" customHeight="1">
      <c r="B17" s="77"/>
      <c r="C17" s="77"/>
      <c r="D17" s="77"/>
      <c r="E17" s="77"/>
      <c r="F17" s="77"/>
      <c r="G17" s="77"/>
      <c r="H17" s="77"/>
      <c r="M17" s="50" t="s">
        <v>206</v>
      </c>
      <c r="N17" s="51" t="s">
        <v>186</v>
      </c>
      <c r="O17" s="52" t="s">
        <v>207</v>
      </c>
    </row>
    <row r="18" spans="2:15" ht="21" customHeight="1">
      <c r="B18" s="81" t="s">
        <v>14</v>
      </c>
      <c r="C18" s="81"/>
      <c r="D18" s="81"/>
      <c r="E18" s="81"/>
      <c r="F18" s="81"/>
      <c r="G18" s="81"/>
      <c r="H18" s="81"/>
      <c r="M18" s="50" t="s">
        <v>208</v>
      </c>
      <c r="N18" s="51" t="s">
        <v>186</v>
      </c>
      <c r="O18" s="52" t="s">
        <v>209</v>
      </c>
    </row>
    <row r="19" spans="2:15" ht="21" customHeight="1">
      <c r="B19" s="77"/>
      <c r="C19" s="77"/>
      <c r="D19" s="77"/>
      <c r="E19" s="77"/>
      <c r="F19" s="77"/>
      <c r="G19" s="77"/>
      <c r="H19" s="77"/>
      <c r="M19" s="50" t="s">
        <v>210</v>
      </c>
      <c r="N19" s="51" t="s">
        <v>186</v>
      </c>
      <c r="O19" s="52" t="s">
        <v>211</v>
      </c>
    </row>
    <row r="20" spans="2:15" ht="21" customHeight="1">
      <c r="B20" s="77" t="s">
        <v>212</v>
      </c>
      <c r="C20" s="77"/>
      <c r="D20" s="77"/>
      <c r="E20" s="77"/>
      <c r="F20" s="77"/>
      <c r="G20" s="77"/>
      <c r="H20" s="77"/>
      <c r="M20" s="50" t="s">
        <v>213</v>
      </c>
      <c r="N20" s="51" t="s">
        <v>186</v>
      </c>
      <c r="O20" s="52">
        <v>4012</v>
      </c>
    </row>
    <row r="21" spans="2:15" ht="21" customHeight="1">
      <c r="B21" s="54" t="s">
        <v>214</v>
      </c>
      <c r="C21" s="169"/>
      <c r="D21" s="169"/>
      <c r="E21" s="169"/>
      <c r="F21" s="169"/>
      <c r="G21" s="169"/>
      <c r="H21" s="159"/>
      <c r="M21" s="50" t="s">
        <v>215</v>
      </c>
      <c r="N21" s="51" t="s">
        <v>186</v>
      </c>
      <c r="O21" s="52" t="s">
        <v>216</v>
      </c>
    </row>
    <row r="22" spans="2:15" ht="21" customHeight="1">
      <c r="B22" s="55" t="s">
        <v>217</v>
      </c>
      <c r="C22" s="170"/>
      <c r="D22" s="170"/>
      <c r="E22" s="170"/>
      <c r="F22" s="170"/>
      <c r="G22" s="170"/>
      <c r="H22" s="171"/>
      <c r="M22" s="50" t="s">
        <v>218</v>
      </c>
      <c r="N22" s="51" t="s">
        <v>186</v>
      </c>
      <c r="O22" s="52" t="s">
        <v>219</v>
      </c>
    </row>
    <row r="23" spans="2:15" ht="21" customHeight="1">
      <c r="B23" s="56"/>
      <c r="C23" s="121"/>
      <c r="D23" s="121"/>
      <c r="E23" s="121"/>
      <c r="F23" s="121"/>
      <c r="G23" s="121"/>
      <c r="H23" s="122"/>
      <c r="M23" s="50" t="s">
        <v>220</v>
      </c>
      <c r="N23" s="51" t="s">
        <v>186</v>
      </c>
      <c r="O23" s="52" t="s">
        <v>221</v>
      </c>
    </row>
    <row r="24" spans="2:15" ht="21" customHeight="1">
      <c r="B24" s="77"/>
      <c r="C24" s="77"/>
      <c r="D24" s="77"/>
      <c r="E24" s="77"/>
      <c r="F24" s="77"/>
      <c r="G24" s="77"/>
      <c r="H24" s="77"/>
      <c r="M24" s="50" t="s">
        <v>222</v>
      </c>
      <c r="N24" s="51" t="s">
        <v>186</v>
      </c>
      <c r="O24" s="52" t="s">
        <v>223</v>
      </c>
    </row>
    <row r="25" spans="2:15" ht="21" customHeight="1">
      <c r="B25" s="77" t="s">
        <v>224</v>
      </c>
      <c r="C25" s="77"/>
      <c r="D25" s="77"/>
      <c r="E25" s="77"/>
      <c r="F25" s="77"/>
      <c r="G25" s="77"/>
      <c r="H25" s="77"/>
      <c r="M25" s="50" t="s">
        <v>225</v>
      </c>
      <c r="N25" s="51" t="s">
        <v>186</v>
      </c>
      <c r="O25" s="52">
        <v>5012</v>
      </c>
    </row>
    <row r="26" spans="2:15" ht="21" customHeight="1">
      <c r="B26" s="98" t="s">
        <v>226</v>
      </c>
      <c r="C26" s="96"/>
      <c r="D26" s="96"/>
      <c r="E26" s="96"/>
      <c r="F26" s="96"/>
      <c r="G26" s="96"/>
      <c r="H26" s="99"/>
      <c r="M26" s="50" t="s">
        <v>227</v>
      </c>
      <c r="N26" s="51" t="s">
        <v>186</v>
      </c>
      <c r="O26" s="52" t="s">
        <v>228</v>
      </c>
    </row>
    <row r="27" spans="2:15" ht="52.5" customHeight="1">
      <c r="B27" s="120"/>
      <c r="C27" s="121"/>
      <c r="D27" s="121"/>
      <c r="E27" s="121"/>
      <c r="F27" s="121"/>
      <c r="G27" s="121"/>
      <c r="H27" s="122"/>
      <c r="M27" s="50" t="s">
        <v>229</v>
      </c>
      <c r="N27" s="51" t="s">
        <v>186</v>
      </c>
      <c r="O27" s="52" t="s">
        <v>230</v>
      </c>
    </row>
    <row r="28" spans="2:15" ht="21" customHeight="1">
      <c r="B28" s="98" t="s">
        <v>372</v>
      </c>
      <c r="C28" s="96"/>
      <c r="D28" s="96"/>
      <c r="E28" s="96"/>
      <c r="F28" s="96"/>
      <c r="G28" s="96"/>
      <c r="H28" s="99"/>
      <c r="M28" s="50" t="s">
        <v>231</v>
      </c>
      <c r="N28" s="51" t="s">
        <v>186</v>
      </c>
      <c r="O28" s="52" t="s">
        <v>232</v>
      </c>
    </row>
    <row r="29" spans="2:15" ht="52.5" customHeight="1">
      <c r="B29" s="120"/>
      <c r="C29" s="121"/>
      <c r="D29" s="121"/>
      <c r="E29" s="121"/>
      <c r="F29" s="121"/>
      <c r="G29" s="121"/>
      <c r="H29" s="122"/>
      <c r="M29" s="50" t="s">
        <v>233</v>
      </c>
      <c r="N29" s="51" t="s">
        <v>186</v>
      </c>
      <c r="O29" s="52" t="s">
        <v>234</v>
      </c>
    </row>
    <row r="30" spans="2:15" ht="21" customHeight="1">
      <c r="B30" s="98" t="s">
        <v>373</v>
      </c>
      <c r="C30" s="96"/>
      <c r="D30" s="96"/>
      <c r="E30" s="96"/>
      <c r="F30" s="96"/>
      <c r="G30" s="96"/>
      <c r="H30" s="99"/>
      <c r="M30" s="50" t="s">
        <v>235</v>
      </c>
      <c r="N30" s="51" t="s">
        <v>186</v>
      </c>
      <c r="O30" s="52" t="s">
        <v>236</v>
      </c>
    </row>
    <row r="31" spans="2:15" ht="52.5" customHeight="1">
      <c r="B31" s="120"/>
      <c r="C31" s="121"/>
      <c r="D31" s="121"/>
      <c r="E31" s="121"/>
      <c r="F31" s="121"/>
      <c r="G31" s="121"/>
      <c r="H31" s="122"/>
      <c r="M31" s="50" t="s">
        <v>237</v>
      </c>
      <c r="N31" s="51" t="s">
        <v>186</v>
      </c>
      <c r="O31" s="52" t="s">
        <v>238</v>
      </c>
    </row>
    <row r="32" spans="2:15" ht="21" customHeight="1">
      <c r="B32" s="98" t="s">
        <v>374</v>
      </c>
      <c r="C32" s="96"/>
      <c r="D32" s="96"/>
      <c r="E32" s="96"/>
      <c r="F32" s="96"/>
      <c r="G32" s="96"/>
      <c r="H32" s="99"/>
      <c r="M32" s="50" t="s">
        <v>239</v>
      </c>
      <c r="N32" s="51" t="s">
        <v>186</v>
      </c>
      <c r="O32" s="52" t="s">
        <v>240</v>
      </c>
    </row>
    <row r="33" spans="2:15" ht="79.5" customHeight="1">
      <c r="B33" s="120"/>
      <c r="C33" s="121"/>
      <c r="D33" s="121"/>
      <c r="E33" s="121"/>
      <c r="F33" s="121"/>
      <c r="G33" s="121"/>
      <c r="H33" s="122"/>
      <c r="M33" s="50" t="s">
        <v>241</v>
      </c>
      <c r="N33" s="51" t="s">
        <v>186</v>
      </c>
      <c r="O33" s="52" t="s">
        <v>242</v>
      </c>
    </row>
    <row r="34" spans="2:15" ht="21" customHeight="1">
      <c r="B34" s="96"/>
      <c r="C34" s="96"/>
      <c r="D34" s="96"/>
      <c r="E34" s="96"/>
      <c r="F34" s="96"/>
      <c r="G34" s="96"/>
      <c r="H34" s="96"/>
      <c r="M34" s="50" t="s">
        <v>243</v>
      </c>
      <c r="N34" s="51" t="s">
        <v>186</v>
      </c>
      <c r="O34" s="52" t="s">
        <v>244</v>
      </c>
    </row>
    <row r="35" spans="2:15" ht="18.75" customHeight="1">
      <c r="B35" s="77"/>
      <c r="C35" s="77"/>
      <c r="D35" s="77"/>
      <c r="E35" s="77"/>
      <c r="F35" s="77"/>
      <c r="G35" s="77"/>
      <c r="H35" s="77"/>
      <c r="M35" s="50" t="s">
        <v>245</v>
      </c>
      <c r="N35" s="51" t="s">
        <v>186</v>
      </c>
      <c r="O35" s="52" t="s">
        <v>246</v>
      </c>
    </row>
    <row r="36" spans="2:15" ht="18.75" customHeight="1">
      <c r="B36" s="77"/>
      <c r="C36" s="77"/>
      <c r="D36" s="77"/>
      <c r="E36" s="77"/>
      <c r="F36" s="77"/>
      <c r="G36" s="77"/>
      <c r="H36" s="77"/>
      <c r="M36" s="50" t="s">
        <v>247</v>
      </c>
      <c r="N36" s="51" t="s">
        <v>186</v>
      </c>
      <c r="O36" s="52" t="s">
        <v>248</v>
      </c>
    </row>
    <row r="37" spans="2:15">
      <c r="M37" s="50" t="s">
        <v>249</v>
      </c>
      <c r="N37" s="51" t="s">
        <v>186</v>
      </c>
      <c r="O37" s="52" t="s">
        <v>250</v>
      </c>
    </row>
    <row r="38" spans="2:15">
      <c r="M38" s="50" t="s">
        <v>251</v>
      </c>
      <c r="N38" s="51" t="s">
        <v>186</v>
      </c>
      <c r="O38" s="52" t="s">
        <v>252</v>
      </c>
    </row>
    <row r="39" spans="2:15">
      <c r="M39" s="50" t="s">
        <v>253</v>
      </c>
      <c r="N39" s="51" t="s">
        <v>186</v>
      </c>
      <c r="O39" s="52" t="s">
        <v>254</v>
      </c>
    </row>
  </sheetData>
  <sheetProtection sheet="1" objects="1" scenarios="1" formatCells="0" formatRows="0" selectLockedCells="1"/>
  <mergeCells count="28">
    <mergeCell ref="B33:H33"/>
    <mergeCell ref="B34:H34"/>
    <mergeCell ref="B35:H35"/>
    <mergeCell ref="B36:H36"/>
    <mergeCell ref="B27:H27"/>
    <mergeCell ref="B28:H28"/>
    <mergeCell ref="B29:H29"/>
    <mergeCell ref="B30:H30"/>
    <mergeCell ref="B31:H31"/>
    <mergeCell ref="B32:H32"/>
    <mergeCell ref="B26:H26"/>
    <mergeCell ref="B13:H13"/>
    <mergeCell ref="B15:H15"/>
    <mergeCell ref="B16:H16"/>
    <mergeCell ref="B17:H17"/>
    <mergeCell ref="B18:H18"/>
    <mergeCell ref="B19:H19"/>
    <mergeCell ref="B20:H20"/>
    <mergeCell ref="C21:H21"/>
    <mergeCell ref="C22:H23"/>
    <mergeCell ref="B24:H24"/>
    <mergeCell ref="B25:H25"/>
    <mergeCell ref="E11:G11"/>
    <mergeCell ref="D2:H2"/>
    <mergeCell ref="D3:H3"/>
    <mergeCell ref="B5:C5"/>
    <mergeCell ref="E8:G8"/>
    <mergeCell ref="E9:G9"/>
  </mergeCells>
  <phoneticPr fontId="1"/>
  <dataValidations count="1">
    <dataValidation type="list" allowBlank="1" showInputMessage="1" showErrorMessage="1" sqref="E8:G8">
      <formula1>$M$7:$M$39</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39"/>
  <sheetViews>
    <sheetView showGridLines="0" zoomScaleNormal="100" zoomScaleSheetLayoutView="115" workbookViewId="0">
      <selection activeCell="K8" sqref="K8"/>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4" width="1.5" style="1" customWidth="1"/>
    <col min="25" max="25" width="1.5" style="1" hidden="1" customWidth="1"/>
    <col min="26" max="74" width="1.5" style="1" customWidth="1"/>
    <col min="75" max="16384" width="9" style="1"/>
  </cols>
  <sheetData>
    <row r="2" spans="2:12" ht="21" customHeight="1">
      <c r="B2" s="25"/>
      <c r="C2" s="25"/>
      <c r="F2" s="25"/>
      <c r="K2" s="78" t="s">
        <v>255</v>
      </c>
      <c r="L2" s="78"/>
    </row>
    <row r="3" spans="2:12" ht="21" customHeight="1">
      <c r="B3" s="25"/>
      <c r="C3" s="25"/>
      <c r="D3" s="25"/>
      <c r="E3" s="25"/>
      <c r="F3" s="25"/>
      <c r="K3" s="172" t="s">
        <v>256</v>
      </c>
      <c r="L3" s="172"/>
    </row>
    <row r="4" spans="2:12" ht="21" customHeight="1">
      <c r="B4" s="25"/>
      <c r="C4" s="25"/>
      <c r="F4" s="25"/>
      <c r="K4" s="168" t="s">
        <v>375</v>
      </c>
      <c r="L4" s="168"/>
    </row>
    <row r="5" spans="2:12" ht="21" customHeight="1">
      <c r="E5" s="2"/>
      <c r="F5" s="2"/>
    </row>
    <row r="6" spans="2:12" ht="21" customHeight="1">
      <c r="B6" s="25" t="s">
        <v>1</v>
      </c>
      <c r="C6" s="25"/>
      <c r="D6" s="25"/>
    </row>
    <row r="7" spans="2:12" ht="21" customHeight="1"/>
    <row r="8" spans="2:12" ht="21" customHeight="1">
      <c r="F8" s="77" t="s">
        <v>2</v>
      </c>
      <c r="G8" s="77"/>
      <c r="H8" s="77"/>
      <c r="I8" s="77"/>
      <c r="J8" s="77"/>
      <c r="K8" s="76"/>
    </row>
    <row r="9" spans="2:12" ht="21" customHeight="1">
      <c r="F9" s="77" t="s">
        <v>3</v>
      </c>
      <c r="G9" s="77"/>
      <c r="H9" s="77"/>
      <c r="I9" s="77"/>
      <c r="J9" s="77"/>
      <c r="K9" s="76"/>
    </row>
    <row r="10" spans="2:12" ht="21" customHeight="1">
      <c r="F10" s="77" t="s">
        <v>4</v>
      </c>
      <c r="G10" s="77"/>
      <c r="H10" s="77"/>
      <c r="I10" s="77"/>
      <c r="J10" s="77"/>
      <c r="K10" s="76"/>
      <c r="L10" s="2" t="s">
        <v>5</v>
      </c>
    </row>
    <row r="11" spans="2:12" ht="21" customHeight="1"/>
    <row r="12" spans="2:12" ht="21" customHeight="1">
      <c r="B12" s="81" t="s">
        <v>257</v>
      </c>
      <c r="C12" s="81"/>
      <c r="D12" s="81"/>
      <c r="E12" s="81"/>
      <c r="F12" s="81"/>
      <c r="G12" s="81"/>
      <c r="H12" s="81"/>
      <c r="I12" s="81"/>
      <c r="J12" s="81"/>
      <c r="K12" s="81"/>
      <c r="L12" s="81"/>
    </row>
    <row r="13" spans="2:12" ht="21" customHeight="1"/>
    <row r="14" spans="2:12" ht="21" customHeight="1">
      <c r="B14" s="25" t="s">
        <v>258</v>
      </c>
      <c r="C14" s="25"/>
      <c r="D14" s="25"/>
      <c r="E14" s="25"/>
      <c r="F14" s="25"/>
    </row>
    <row r="15" spans="2:12" ht="21" customHeight="1">
      <c r="B15" s="25" t="s">
        <v>259</v>
      </c>
      <c r="C15" s="25"/>
      <c r="D15" s="25"/>
      <c r="E15" s="25"/>
      <c r="F15" s="25"/>
    </row>
    <row r="16" spans="2:12" ht="21" customHeight="1">
      <c r="B16" s="25" t="s">
        <v>260</v>
      </c>
      <c r="C16" s="25"/>
      <c r="D16" s="25"/>
      <c r="E16" s="25"/>
      <c r="F16" s="25"/>
    </row>
    <row r="17" spans="2:25" ht="21" customHeight="1">
      <c r="B17" s="25"/>
      <c r="C17" s="25"/>
      <c r="D17" s="25"/>
      <c r="E17" s="25"/>
      <c r="F17" s="25"/>
    </row>
    <row r="18" spans="2:25" ht="21" customHeight="1">
      <c r="B18" s="81" t="s">
        <v>14</v>
      </c>
      <c r="C18" s="81"/>
      <c r="D18" s="81"/>
      <c r="E18" s="81"/>
      <c r="F18" s="81"/>
      <c r="G18" s="81"/>
      <c r="H18" s="81"/>
      <c r="I18" s="81"/>
      <c r="J18" s="81"/>
      <c r="K18" s="81"/>
    </row>
    <row r="19" spans="2:25" ht="21" customHeight="1">
      <c r="B19" s="25"/>
      <c r="C19" s="25"/>
      <c r="D19" s="25"/>
      <c r="E19" s="25"/>
      <c r="F19" s="25"/>
    </row>
    <row r="20" spans="2:25" ht="21" customHeight="1">
      <c r="B20" s="25" t="s">
        <v>261</v>
      </c>
      <c r="C20" s="25"/>
      <c r="D20" s="25"/>
      <c r="E20" s="25"/>
      <c r="F20" s="25"/>
    </row>
    <row r="21" spans="2:25" ht="21" customHeight="1">
      <c r="B21" s="25" t="s">
        <v>262</v>
      </c>
      <c r="C21" s="25"/>
      <c r="D21" s="25"/>
      <c r="E21" s="25"/>
      <c r="F21" s="25"/>
    </row>
    <row r="22" spans="2:25" ht="21" customHeight="1">
      <c r="B22" s="25"/>
      <c r="C22" s="25"/>
      <c r="D22" s="25"/>
      <c r="E22" s="25"/>
      <c r="F22" s="25"/>
    </row>
    <row r="23" spans="2:25" ht="21" customHeight="1">
      <c r="B23" s="25" t="s">
        <v>355</v>
      </c>
      <c r="C23" s="25"/>
      <c r="D23" s="25"/>
      <c r="E23" s="25"/>
      <c r="F23" s="25"/>
    </row>
    <row r="24" spans="2:25" ht="21" customHeight="1">
      <c r="B24" s="78" t="s">
        <v>263</v>
      </c>
      <c r="C24" s="78"/>
      <c r="D24" s="57"/>
      <c r="E24" s="25" t="s">
        <v>37</v>
      </c>
      <c r="F24" s="57"/>
      <c r="G24" s="1" t="s">
        <v>264</v>
      </c>
      <c r="H24" s="57"/>
      <c r="I24" s="1" t="s">
        <v>265</v>
      </c>
    </row>
    <row r="25" spans="2:25" ht="21" customHeight="1">
      <c r="B25" s="25"/>
      <c r="C25" s="25"/>
      <c r="D25" s="25"/>
      <c r="E25" s="25"/>
      <c r="F25" s="25"/>
    </row>
    <row r="26" spans="2:25" ht="21" customHeight="1">
      <c r="B26" s="25" t="s">
        <v>266</v>
      </c>
      <c r="C26" s="25"/>
      <c r="D26" s="25"/>
      <c r="E26" s="25"/>
      <c r="F26" s="25"/>
    </row>
    <row r="27" spans="2:25" ht="21" customHeight="1">
      <c r="B27" s="25" t="s">
        <v>267</v>
      </c>
      <c r="C27" s="25"/>
      <c r="D27" s="25"/>
      <c r="E27" s="25"/>
      <c r="F27" s="25"/>
    </row>
    <row r="28" spans="2:25" ht="21" customHeight="1">
      <c r="B28" s="25"/>
      <c r="C28" s="25"/>
      <c r="D28" s="25"/>
      <c r="E28" s="25"/>
      <c r="F28" s="25"/>
    </row>
    <row r="29" spans="2:25" ht="21" customHeight="1">
      <c r="B29" s="25" t="s">
        <v>268</v>
      </c>
      <c r="C29" s="25"/>
      <c r="D29" s="25"/>
      <c r="E29" s="25"/>
      <c r="F29" s="25"/>
    </row>
    <row r="30" spans="2:25" ht="21" customHeight="1">
      <c r="B30" s="25" t="s">
        <v>267</v>
      </c>
      <c r="C30" s="25"/>
      <c r="D30" s="25"/>
      <c r="E30" s="25"/>
      <c r="F30" s="25"/>
    </row>
    <row r="31" spans="2:25" ht="21" customHeight="1">
      <c r="B31" s="25"/>
      <c r="C31" s="25"/>
      <c r="D31" s="25"/>
      <c r="E31" s="25"/>
      <c r="F31" s="25"/>
    </row>
    <row r="32" spans="2:25" ht="21" customHeight="1">
      <c r="B32" s="25" t="s">
        <v>269</v>
      </c>
      <c r="C32" s="25"/>
      <c r="D32" s="25"/>
      <c r="E32" s="25"/>
      <c r="F32" s="25"/>
      <c r="Y32" s="1" t="s">
        <v>270</v>
      </c>
    </row>
    <row r="33" spans="2:25" ht="21" customHeight="1">
      <c r="B33" s="167"/>
      <c r="C33" s="167"/>
      <c r="D33" s="167"/>
      <c r="E33" s="167"/>
      <c r="F33" s="167"/>
      <c r="G33" s="167"/>
      <c r="H33" s="167"/>
      <c r="I33" s="167"/>
      <c r="J33" s="167"/>
      <c r="K33" s="167"/>
      <c r="L33" s="167"/>
      <c r="Y33" s="1" t="s">
        <v>271</v>
      </c>
    </row>
    <row r="34" spans="2:25" ht="21" customHeight="1">
      <c r="B34" s="25"/>
      <c r="C34" s="25"/>
      <c r="D34" s="25"/>
      <c r="E34" s="25"/>
      <c r="F34" s="25"/>
      <c r="Y34" s="1" t="s">
        <v>272</v>
      </c>
    </row>
    <row r="35" spans="2:25" ht="21" customHeight="1">
      <c r="B35" s="25" t="s">
        <v>273</v>
      </c>
      <c r="C35" s="25"/>
      <c r="D35" s="25"/>
      <c r="E35" s="25"/>
      <c r="F35" s="25"/>
    </row>
    <row r="36" spans="2:25" ht="18.75" customHeight="1">
      <c r="B36" s="58"/>
      <c r="C36" s="2"/>
      <c r="D36" s="7"/>
      <c r="E36" s="25"/>
      <c r="F36" s="25"/>
      <c r="I36" s="7"/>
    </row>
    <row r="37" spans="2:25" ht="18.75" customHeight="1">
      <c r="B37" s="25"/>
      <c r="C37" s="25"/>
      <c r="D37" s="25"/>
      <c r="E37" s="25"/>
      <c r="F37" s="25"/>
    </row>
    <row r="38" spans="2:25" ht="18.75" customHeight="1">
      <c r="B38" s="25" t="s">
        <v>274</v>
      </c>
      <c r="C38" s="25"/>
      <c r="D38" s="25"/>
      <c r="E38" s="25"/>
      <c r="F38" s="25"/>
    </row>
    <row r="39" spans="2:25" ht="18.75" customHeight="1">
      <c r="B39" s="2" t="s">
        <v>275</v>
      </c>
      <c r="C39" s="167"/>
      <c r="D39" s="167"/>
      <c r="E39" s="167"/>
      <c r="F39" s="167"/>
      <c r="G39" s="167"/>
      <c r="H39" s="78" t="s">
        <v>276</v>
      </c>
      <c r="I39" s="78"/>
      <c r="J39" s="78"/>
      <c r="K39" s="76"/>
    </row>
  </sheetData>
  <sheetProtection sheet="1" objects="1" scenarios="1" formatCells="0" formatRows="0" selectLockedCells="1"/>
  <mergeCells count="12">
    <mergeCell ref="B12:L12"/>
    <mergeCell ref="B18:K18"/>
    <mergeCell ref="B24:C24"/>
    <mergeCell ref="B33:L33"/>
    <mergeCell ref="C39:G39"/>
    <mergeCell ref="H39:J39"/>
    <mergeCell ref="F10:J10"/>
    <mergeCell ref="K2:L2"/>
    <mergeCell ref="K3:L3"/>
    <mergeCell ref="K4:L4"/>
    <mergeCell ref="F8:J8"/>
    <mergeCell ref="F9:J9"/>
  </mergeCells>
  <phoneticPr fontId="1"/>
  <dataValidations count="1">
    <dataValidation type="list" allowBlank="1" showInputMessage="1" showErrorMessage="1" sqref="B36">
      <formula1>$Y$32:$Y$35</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I290"/>
  <sheetViews>
    <sheetView zoomScale="80" zoomScaleNormal="80" workbookViewId="0">
      <selection activeCell="A4" sqref="A4"/>
    </sheetView>
  </sheetViews>
  <sheetFormatPr defaultRowHeight="13.5"/>
  <cols>
    <col min="1" max="1" width="8.5" style="59" customWidth="1"/>
    <col min="2" max="2" width="8.5" style="60" customWidth="1"/>
    <col min="3" max="4" width="28.5" style="60" customWidth="1"/>
    <col min="5" max="7" width="14.375" style="59" customWidth="1"/>
    <col min="8" max="11" width="38.75" style="59" customWidth="1"/>
    <col min="12" max="12" width="9" style="59"/>
    <col min="13" max="13" width="10.25" style="59" customWidth="1"/>
    <col min="14" max="14" width="10.875" style="59" customWidth="1"/>
    <col min="15" max="15" width="10.125" style="59" customWidth="1"/>
    <col min="16" max="16" width="14.75" style="59" customWidth="1"/>
    <col min="17" max="17" width="15.75" style="59" customWidth="1"/>
    <col min="18" max="18" width="10.375" style="59" customWidth="1"/>
    <col min="19" max="19" width="30.75" style="59" customWidth="1"/>
    <col min="20" max="21" width="16.125" style="59" customWidth="1"/>
    <col min="22" max="22" width="27.875" style="59" customWidth="1"/>
    <col min="23" max="23" width="12.875" style="59" customWidth="1"/>
    <col min="24" max="26" width="27.75" style="59" customWidth="1"/>
    <col min="27" max="27" width="11.75" style="59" customWidth="1"/>
    <col min="28" max="28" width="24.375" style="59" customWidth="1"/>
    <col min="29" max="30" width="15.375" style="59" customWidth="1"/>
    <col min="31" max="31" width="11.75" style="59" customWidth="1"/>
    <col min="32" max="32" width="24.375" style="59" customWidth="1"/>
    <col min="33" max="34" width="15.375" style="59" customWidth="1"/>
    <col min="35" max="35" width="11.75" style="59" customWidth="1"/>
    <col min="36" max="36" width="24.375" style="59" customWidth="1"/>
    <col min="37" max="38" width="15.375" style="59" customWidth="1"/>
    <col min="39" max="39" width="11.75" style="59" customWidth="1"/>
    <col min="40" max="40" width="24.375" style="59" customWidth="1"/>
    <col min="41" max="42" width="15.375" style="59" customWidth="1"/>
    <col min="43" max="43" width="11.75" style="59" customWidth="1"/>
    <col min="44" max="44" width="24.375" style="59" customWidth="1"/>
    <col min="45" max="46" width="15.375" style="59" customWidth="1"/>
    <col min="47" max="49" width="17" style="59" customWidth="1"/>
    <col min="50" max="52" width="9" style="59"/>
    <col min="53" max="53" width="11" style="59" customWidth="1"/>
    <col min="54" max="54" width="9" style="59"/>
    <col min="55" max="55" width="10.875" style="59" customWidth="1"/>
    <col min="56" max="58" width="9" style="59"/>
    <col min="59" max="59" width="11.25" style="59" bestFit="1" customWidth="1"/>
    <col min="60" max="60" width="9" style="59"/>
    <col min="61" max="61" width="11" style="59" bestFit="1" customWidth="1"/>
    <col min="62" max="62" width="9" style="59"/>
    <col min="63" max="63" width="20.5" style="59" customWidth="1"/>
    <col min="64" max="64" width="37.75" style="59" customWidth="1"/>
    <col min="65" max="68" width="35.5" style="59" customWidth="1"/>
    <col min="69" max="69" width="22.75" style="59" customWidth="1"/>
    <col min="70" max="70" width="42.125" style="59" customWidth="1"/>
    <col min="71" max="71" width="13.125" style="59" customWidth="1"/>
    <col min="72" max="73" width="15.25" style="59" customWidth="1"/>
    <col min="74" max="74" width="11.75" style="59" customWidth="1"/>
    <col min="75" max="75" width="24.375" style="59" customWidth="1"/>
    <col min="76" max="77" width="15.375" style="59" customWidth="1"/>
    <col min="78" max="78" width="11.75" style="59" customWidth="1"/>
    <col min="79" max="79" width="24.375" style="59" customWidth="1"/>
    <col min="80" max="81" width="15.375" style="59" customWidth="1"/>
    <col min="82" max="82" width="11.75" style="59" customWidth="1"/>
    <col min="83" max="83" width="24.375" style="59" customWidth="1"/>
    <col min="84" max="85" width="15.375" style="59" customWidth="1"/>
    <col min="86" max="86" width="11.75" style="59" customWidth="1"/>
    <col min="87" max="87" width="24.375" style="59" customWidth="1"/>
    <col min="88" max="89" width="15.375" style="59" customWidth="1"/>
    <col min="90" max="90" width="11.75" style="59" customWidth="1"/>
    <col min="91" max="91" width="24.375" style="59" customWidth="1"/>
    <col min="92" max="93" width="15.375" style="59" customWidth="1"/>
    <col min="94" max="94" width="11.75" style="59" customWidth="1"/>
    <col min="95" max="95" width="24.375" style="59" customWidth="1"/>
    <col min="96" max="97" width="15.375" style="59" customWidth="1"/>
    <col min="98" max="98" width="11.75" style="59" customWidth="1"/>
    <col min="99" max="99" width="24.375" style="59" customWidth="1"/>
    <col min="100" max="101" width="15.375" style="59" customWidth="1"/>
    <col min="102" max="102" width="11.75" style="59" customWidth="1"/>
    <col min="103" max="103" width="24.375" style="59" customWidth="1"/>
    <col min="104" max="105" width="15.375" style="59" customWidth="1"/>
    <col min="106" max="106" width="11.75" style="59" customWidth="1"/>
    <col min="107" max="107" width="24.375" style="59" customWidth="1"/>
    <col min="108" max="109" width="15.375" style="59" customWidth="1"/>
    <col min="110" max="110" width="11.75" style="59" customWidth="1"/>
    <col min="111" max="111" width="24.375" style="59" customWidth="1"/>
    <col min="112" max="113" width="15.375" style="59" customWidth="1"/>
    <col min="114" max="114" width="9.625" style="60" customWidth="1"/>
    <col min="115" max="115" width="28.5" style="60" customWidth="1"/>
    <col min="116" max="116" width="9.625" style="60" customWidth="1"/>
    <col min="117" max="117" width="28.5" style="59" customWidth="1"/>
    <col min="118" max="118" width="9.625" style="59" customWidth="1"/>
    <col min="119" max="119" width="28.5" style="59" customWidth="1"/>
    <col min="120" max="120" width="9.625" style="59" customWidth="1"/>
    <col min="121" max="121" width="28.5" style="59" customWidth="1"/>
    <col min="122" max="122" width="9.625" style="59" customWidth="1"/>
    <col min="123" max="123" width="28.5" style="59" customWidth="1"/>
    <col min="124" max="124" width="9.625" style="59" customWidth="1"/>
    <col min="125" max="125" width="28.5" style="59" customWidth="1"/>
    <col min="126" max="126" width="9.625" style="59" customWidth="1"/>
    <col min="127" max="127" width="28.5" style="59" customWidth="1"/>
    <col min="128" max="128" width="9.625" style="59" customWidth="1"/>
    <col min="129" max="129" width="28.5" style="59" customWidth="1"/>
    <col min="130" max="130" width="9.625" style="59" customWidth="1"/>
    <col min="131" max="131" width="28.5" style="59" customWidth="1"/>
    <col min="132" max="132" width="9.625" style="59" customWidth="1"/>
    <col min="133" max="133" width="28.5" style="59" customWidth="1"/>
    <col min="134" max="134" width="9.625" style="59" customWidth="1"/>
    <col min="135" max="135" width="28.5" style="59" customWidth="1"/>
    <col min="136" max="136" width="9.625" style="59" customWidth="1"/>
    <col min="137" max="137" width="28.5" style="59" customWidth="1"/>
    <col min="138" max="138" width="14.5" style="59" customWidth="1"/>
    <col min="139" max="139" width="41.625" style="59" customWidth="1"/>
    <col min="140" max="16384" width="9" style="59"/>
  </cols>
  <sheetData>
    <row r="1" spans="1:139" ht="26.25" customHeight="1" thickBot="1">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DM1" s="63"/>
      <c r="DN1" s="63"/>
      <c r="DO1" s="63"/>
      <c r="DP1" s="63"/>
      <c r="DQ1" s="63"/>
      <c r="DR1" s="63"/>
      <c r="DS1" s="63"/>
      <c r="DT1" s="63"/>
      <c r="DU1" s="63"/>
      <c r="DV1" s="63"/>
      <c r="DW1" s="63"/>
      <c r="DX1" s="63"/>
      <c r="DY1" s="63"/>
      <c r="DZ1" s="63"/>
      <c r="EA1" s="63"/>
      <c r="EB1" s="63"/>
      <c r="EC1" s="63"/>
      <c r="ED1" s="63"/>
      <c r="EE1" s="63"/>
      <c r="EF1" s="63"/>
      <c r="EG1" s="63"/>
      <c r="EH1" s="63"/>
      <c r="EI1" s="63"/>
    </row>
    <row r="2" spans="1:139" ht="15" customHeight="1">
      <c r="A2" s="179" t="s">
        <v>277</v>
      </c>
      <c r="B2" s="175" t="s">
        <v>278</v>
      </c>
      <c r="C2" s="175" t="s">
        <v>279</v>
      </c>
      <c r="D2" s="175" t="s">
        <v>280</v>
      </c>
      <c r="E2" s="174" t="s">
        <v>286</v>
      </c>
      <c r="F2" s="174" t="s">
        <v>287</v>
      </c>
      <c r="G2" s="174" t="s">
        <v>288</v>
      </c>
      <c r="H2" s="174" t="s">
        <v>289</v>
      </c>
      <c r="I2" s="174" t="s">
        <v>290</v>
      </c>
      <c r="J2" s="174" t="s">
        <v>291</v>
      </c>
      <c r="K2" s="174" t="s">
        <v>292</v>
      </c>
      <c r="L2" s="174" t="s">
        <v>293</v>
      </c>
      <c r="M2" s="174" t="s">
        <v>294</v>
      </c>
      <c r="N2" s="174" t="s">
        <v>295</v>
      </c>
      <c r="O2" s="174" t="s">
        <v>296</v>
      </c>
      <c r="P2" s="174" t="s">
        <v>297</v>
      </c>
      <c r="Q2" s="174"/>
      <c r="R2" s="174"/>
      <c r="S2" s="174"/>
      <c r="T2" s="174"/>
      <c r="U2" s="174"/>
      <c r="V2" s="174"/>
      <c r="W2" s="64"/>
      <c r="X2" s="64"/>
      <c r="Y2" s="64"/>
      <c r="Z2" s="64"/>
      <c r="AA2" s="174" t="s">
        <v>298</v>
      </c>
      <c r="AB2" s="174"/>
      <c r="AC2" s="174"/>
      <c r="AD2" s="174"/>
      <c r="AE2" s="174" t="s">
        <v>299</v>
      </c>
      <c r="AF2" s="174"/>
      <c r="AG2" s="174"/>
      <c r="AH2" s="174"/>
      <c r="AI2" s="174" t="s">
        <v>300</v>
      </c>
      <c r="AJ2" s="174"/>
      <c r="AK2" s="174"/>
      <c r="AL2" s="174"/>
      <c r="AM2" s="174" t="s">
        <v>301</v>
      </c>
      <c r="AN2" s="174"/>
      <c r="AO2" s="174"/>
      <c r="AP2" s="174"/>
      <c r="AQ2" s="174" t="s">
        <v>302</v>
      </c>
      <c r="AR2" s="174"/>
      <c r="AS2" s="174"/>
      <c r="AT2" s="174"/>
      <c r="AU2" s="174" t="s">
        <v>303</v>
      </c>
      <c r="AV2" s="174"/>
      <c r="AW2" s="174" t="s">
        <v>304</v>
      </c>
      <c r="AX2" s="174" t="s">
        <v>305</v>
      </c>
      <c r="AY2" s="174"/>
      <c r="AZ2" s="174"/>
      <c r="BA2" s="174"/>
      <c r="BB2" s="174"/>
      <c r="BC2" s="174"/>
      <c r="BD2" s="174"/>
      <c r="BE2" s="174" t="s">
        <v>306</v>
      </c>
      <c r="BF2" s="174"/>
      <c r="BG2" s="174"/>
      <c r="BH2" s="174"/>
      <c r="BI2" s="174"/>
      <c r="BJ2" s="174"/>
      <c r="BK2" s="174" t="s">
        <v>307</v>
      </c>
      <c r="BL2" s="174" t="s">
        <v>308</v>
      </c>
      <c r="BM2" s="174" t="s">
        <v>309</v>
      </c>
      <c r="BN2" s="174" t="s">
        <v>310</v>
      </c>
      <c r="BO2" s="174" t="s">
        <v>311</v>
      </c>
      <c r="BP2" s="174" t="s">
        <v>312</v>
      </c>
      <c r="BQ2" s="174" t="s">
        <v>313</v>
      </c>
      <c r="BR2" s="174" t="s">
        <v>314</v>
      </c>
      <c r="BS2" s="174" t="s">
        <v>315</v>
      </c>
      <c r="BT2" s="174" t="s">
        <v>316</v>
      </c>
      <c r="BU2" s="182"/>
      <c r="BV2" s="183" t="s">
        <v>298</v>
      </c>
      <c r="BW2" s="174"/>
      <c r="BX2" s="174"/>
      <c r="BY2" s="174"/>
      <c r="BZ2" s="174" t="s">
        <v>299</v>
      </c>
      <c r="CA2" s="174"/>
      <c r="CB2" s="174"/>
      <c r="CC2" s="174"/>
      <c r="CD2" s="174" t="s">
        <v>300</v>
      </c>
      <c r="CE2" s="174"/>
      <c r="CF2" s="174"/>
      <c r="CG2" s="174"/>
      <c r="CH2" s="174" t="s">
        <v>301</v>
      </c>
      <c r="CI2" s="174"/>
      <c r="CJ2" s="174"/>
      <c r="CK2" s="174"/>
      <c r="CL2" s="174" t="s">
        <v>302</v>
      </c>
      <c r="CM2" s="174"/>
      <c r="CN2" s="174"/>
      <c r="CO2" s="174"/>
      <c r="CP2" s="174" t="s">
        <v>317</v>
      </c>
      <c r="CQ2" s="174"/>
      <c r="CR2" s="174"/>
      <c r="CS2" s="174"/>
      <c r="CT2" s="174" t="s">
        <v>318</v>
      </c>
      <c r="CU2" s="174"/>
      <c r="CV2" s="174"/>
      <c r="CW2" s="174"/>
      <c r="CX2" s="174" t="s">
        <v>319</v>
      </c>
      <c r="CY2" s="174"/>
      <c r="CZ2" s="174"/>
      <c r="DA2" s="174"/>
      <c r="DB2" s="174" t="s">
        <v>320</v>
      </c>
      <c r="DC2" s="174"/>
      <c r="DD2" s="174"/>
      <c r="DE2" s="174"/>
      <c r="DF2" s="174" t="s">
        <v>321</v>
      </c>
      <c r="DG2" s="174"/>
      <c r="DH2" s="174"/>
      <c r="DI2" s="174"/>
      <c r="DJ2" s="175" t="s">
        <v>281</v>
      </c>
      <c r="DK2" s="175"/>
      <c r="DL2" s="175"/>
      <c r="DM2" s="175"/>
      <c r="DN2" s="175"/>
      <c r="DO2" s="175"/>
      <c r="DP2" s="175"/>
      <c r="DQ2" s="175"/>
      <c r="DR2" s="175" t="s">
        <v>282</v>
      </c>
      <c r="DS2" s="175"/>
      <c r="DT2" s="175"/>
      <c r="DU2" s="175"/>
      <c r="DV2" s="175"/>
      <c r="DW2" s="175"/>
      <c r="DX2" s="175"/>
      <c r="DY2" s="175"/>
      <c r="DZ2" s="175" t="s">
        <v>283</v>
      </c>
      <c r="EA2" s="175"/>
      <c r="EB2" s="175"/>
      <c r="EC2" s="175"/>
      <c r="ED2" s="175"/>
      <c r="EE2" s="175"/>
      <c r="EF2" s="175"/>
      <c r="EG2" s="175"/>
      <c r="EH2" s="175" t="s">
        <v>284</v>
      </c>
      <c r="EI2" s="176" t="s">
        <v>285</v>
      </c>
    </row>
    <row r="3" spans="1:139" ht="15" customHeight="1">
      <c r="A3" s="180"/>
      <c r="B3" s="181"/>
      <c r="C3" s="181"/>
      <c r="D3" s="181"/>
      <c r="E3" s="178"/>
      <c r="F3" s="178"/>
      <c r="G3" s="178"/>
      <c r="H3" s="178"/>
      <c r="I3" s="178"/>
      <c r="J3" s="178"/>
      <c r="K3" s="178"/>
      <c r="L3" s="178"/>
      <c r="M3" s="178"/>
      <c r="N3" s="178"/>
      <c r="O3" s="178"/>
      <c r="P3" s="62" t="s">
        <v>326</v>
      </c>
      <c r="Q3" s="62" t="s">
        <v>327</v>
      </c>
      <c r="R3" s="62" t="s">
        <v>328</v>
      </c>
      <c r="S3" s="62" t="s">
        <v>287</v>
      </c>
      <c r="T3" s="62" t="s">
        <v>329</v>
      </c>
      <c r="U3" s="62" t="s">
        <v>330</v>
      </c>
      <c r="V3" s="62" t="s">
        <v>331</v>
      </c>
      <c r="W3" s="62" t="s">
        <v>332</v>
      </c>
      <c r="X3" s="62" t="s">
        <v>333</v>
      </c>
      <c r="Y3" s="62" t="s">
        <v>334</v>
      </c>
      <c r="Z3" s="62" t="s">
        <v>335</v>
      </c>
      <c r="AA3" s="62" t="s">
        <v>336</v>
      </c>
      <c r="AB3" s="62" t="s">
        <v>337</v>
      </c>
      <c r="AC3" s="62" t="s">
        <v>338</v>
      </c>
      <c r="AD3" s="62" t="s">
        <v>339</v>
      </c>
      <c r="AE3" s="62" t="s">
        <v>336</v>
      </c>
      <c r="AF3" s="62" t="s">
        <v>337</v>
      </c>
      <c r="AG3" s="62" t="s">
        <v>338</v>
      </c>
      <c r="AH3" s="62" t="s">
        <v>339</v>
      </c>
      <c r="AI3" s="62" t="s">
        <v>336</v>
      </c>
      <c r="AJ3" s="62" t="s">
        <v>337</v>
      </c>
      <c r="AK3" s="62" t="s">
        <v>338</v>
      </c>
      <c r="AL3" s="62" t="s">
        <v>339</v>
      </c>
      <c r="AM3" s="62" t="s">
        <v>336</v>
      </c>
      <c r="AN3" s="62" t="s">
        <v>337</v>
      </c>
      <c r="AO3" s="62" t="s">
        <v>338</v>
      </c>
      <c r="AP3" s="62" t="s">
        <v>339</v>
      </c>
      <c r="AQ3" s="62" t="s">
        <v>336</v>
      </c>
      <c r="AR3" s="62" t="s">
        <v>337</v>
      </c>
      <c r="AS3" s="62" t="s">
        <v>338</v>
      </c>
      <c r="AT3" s="62" t="s">
        <v>339</v>
      </c>
      <c r="AU3" s="62" t="s">
        <v>340</v>
      </c>
      <c r="AV3" s="62" t="s">
        <v>341</v>
      </c>
      <c r="AW3" s="178"/>
      <c r="AX3" s="62" t="s">
        <v>342</v>
      </c>
      <c r="AY3" s="62" t="s">
        <v>343</v>
      </c>
      <c r="AZ3" s="62" t="s">
        <v>344</v>
      </c>
      <c r="BA3" s="62" t="s">
        <v>345</v>
      </c>
      <c r="BB3" s="62" t="s">
        <v>346</v>
      </c>
      <c r="BC3" s="62" t="s">
        <v>347</v>
      </c>
      <c r="BD3" s="62" t="s">
        <v>348</v>
      </c>
      <c r="BE3" s="62" t="s">
        <v>342</v>
      </c>
      <c r="BF3" s="62" t="s">
        <v>344</v>
      </c>
      <c r="BG3" s="62" t="s">
        <v>345</v>
      </c>
      <c r="BH3" s="62" t="s">
        <v>346</v>
      </c>
      <c r="BI3" s="62" t="s">
        <v>347</v>
      </c>
      <c r="BJ3" s="62" t="s">
        <v>348</v>
      </c>
      <c r="BK3" s="178"/>
      <c r="BL3" s="178"/>
      <c r="BM3" s="178"/>
      <c r="BN3" s="178"/>
      <c r="BO3" s="178"/>
      <c r="BP3" s="178"/>
      <c r="BQ3" s="178"/>
      <c r="BR3" s="178"/>
      <c r="BS3" s="178"/>
      <c r="BT3" s="62" t="s">
        <v>326</v>
      </c>
      <c r="BU3" s="70" t="s">
        <v>327</v>
      </c>
      <c r="BV3" s="72" t="s">
        <v>336</v>
      </c>
      <c r="BW3" s="62" t="s">
        <v>337</v>
      </c>
      <c r="BX3" s="62" t="s">
        <v>338</v>
      </c>
      <c r="BY3" s="62" t="s">
        <v>339</v>
      </c>
      <c r="BZ3" s="62" t="s">
        <v>336</v>
      </c>
      <c r="CA3" s="62" t="s">
        <v>337</v>
      </c>
      <c r="CB3" s="62" t="s">
        <v>338</v>
      </c>
      <c r="CC3" s="62" t="s">
        <v>339</v>
      </c>
      <c r="CD3" s="62" t="s">
        <v>336</v>
      </c>
      <c r="CE3" s="62" t="s">
        <v>337</v>
      </c>
      <c r="CF3" s="62" t="s">
        <v>338</v>
      </c>
      <c r="CG3" s="62" t="s">
        <v>339</v>
      </c>
      <c r="CH3" s="62" t="s">
        <v>336</v>
      </c>
      <c r="CI3" s="62" t="s">
        <v>337</v>
      </c>
      <c r="CJ3" s="62" t="s">
        <v>338</v>
      </c>
      <c r="CK3" s="62" t="s">
        <v>339</v>
      </c>
      <c r="CL3" s="62" t="s">
        <v>336</v>
      </c>
      <c r="CM3" s="62" t="s">
        <v>337</v>
      </c>
      <c r="CN3" s="62" t="s">
        <v>338</v>
      </c>
      <c r="CO3" s="62" t="s">
        <v>339</v>
      </c>
      <c r="CP3" s="62" t="s">
        <v>336</v>
      </c>
      <c r="CQ3" s="62" t="s">
        <v>337</v>
      </c>
      <c r="CR3" s="62" t="s">
        <v>338</v>
      </c>
      <c r="CS3" s="62" t="s">
        <v>339</v>
      </c>
      <c r="CT3" s="62" t="s">
        <v>336</v>
      </c>
      <c r="CU3" s="62" t="s">
        <v>337</v>
      </c>
      <c r="CV3" s="62" t="s">
        <v>338</v>
      </c>
      <c r="CW3" s="62" t="s">
        <v>339</v>
      </c>
      <c r="CX3" s="62" t="s">
        <v>336</v>
      </c>
      <c r="CY3" s="62" t="s">
        <v>337</v>
      </c>
      <c r="CZ3" s="62" t="s">
        <v>338</v>
      </c>
      <c r="DA3" s="62" t="s">
        <v>339</v>
      </c>
      <c r="DB3" s="62" t="s">
        <v>336</v>
      </c>
      <c r="DC3" s="62" t="s">
        <v>337</v>
      </c>
      <c r="DD3" s="62" t="s">
        <v>338</v>
      </c>
      <c r="DE3" s="62" t="s">
        <v>339</v>
      </c>
      <c r="DF3" s="62" t="s">
        <v>336</v>
      </c>
      <c r="DG3" s="62" t="s">
        <v>337</v>
      </c>
      <c r="DH3" s="62" t="s">
        <v>338</v>
      </c>
      <c r="DI3" s="62" t="s">
        <v>339</v>
      </c>
      <c r="DJ3" s="173" t="s">
        <v>322</v>
      </c>
      <c r="DK3" s="173"/>
      <c r="DL3" s="173" t="s">
        <v>323</v>
      </c>
      <c r="DM3" s="173"/>
      <c r="DN3" s="173" t="s">
        <v>324</v>
      </c>
      <c r="DO3" s="173"/>
      <c r="DP3" s="173" t="s">
        <v>325</v>
      </c>
      <c r="DQ3" s="173"/>
      <c r="DR3" s="173" t="s">
        <v>322</v>
      </c>
      <c r="DS3" s="173"/>
      <c r="DT3" s="173" t="s">
        <v>323</v>
      </c>
      <c r="DU3" s="173"/>
      <c r="DV3" s="173" t="s">
        <v>324</v>
      </c>
      <c r="DW3" s="173"/>
      <c r="DX3" s="173" t="s">
        <v>325</v>
      </c>
      <c r="DY3" s="173"/>
      <c r="DZ3" s="173" t="s">
        <v>322</v>
      </c>
      <c r="EA3" s="173"/>
      <c r="EB3" s="173" t="s">
        <v>323</v>
      </c>
      <c r="EC3" s="173"/>
      <c r="ED3" s="173" t="s">
        <v>324</v>
      </c>
      <c r="EE3" s="173"/>
      <c r="EF3" s="173" t="s">
        <v>325</v>
      </c>
      <c r="EG3" s="173"/>
      <c r="EH3" s="181"/>
      <c r="EI3" s="177"/>
    </row>
    <row r="4" spans="1:139" s="61" customFormat="1" ht="26.25" customHeight="1" thickBot="1">
      <c r="A4" s="65" t="str">
        <f>IF('様式４（商工会記載）'!E7="","",'様式４（商工会記載）'!E7)</f>
        <v/>
      </c>
      <c r="B4" s="66">
        <v>42</v>
      </c>
      <c r="C4" s="66" t="str">
        <f>IF(商工会名="","",商工会名)</f>
        <v/>
      </c>
      <c r="D4" s="66" t="str">
        <f>IF(指導員名="","",指導員名)</f>
        <v/>
      </c>
      <c r="E4" s="66" t="str">
        <f>IF(名___称="","",名___称)</f>
        <v/>
      </c>
      <c r="F4" s="66" t="str">
        <f>IF(住___所="","",住___所)</f>
        <v/>
      </c>
      <c r="G4" s="66">
        <f>代表者の役職・氏名</f>
        <v>0</v>
      </c>
      <c r="H4" s="66">
        <f>様式２企業概要</f>
        <v>0</v>
      </c>
      <c r="I4" s="66">
        <f>様式２顧客ニーズと市場の動向</f>
        <v>0</v>
      </c>
      <c r="J4" s="66">
        <f>様式２自社や自社の提供する商品・サービスの強み</f>
        <v>0</v>
      </c>
      <c r="K4" s="66">
        <f>様式２経営方針・目標と今後のプラン</f>
        <v>0</v>
      </c>
      <c r="L4" s="66">
        <f>従業員</f>
        <v>0</v>
      </c>
      <c r="M4" s="66">
        <f>資本金</f>
        <v>0</v>
      </c>
      <c r="N4" s="66">
        <f>業種</f>
        <v>0</v>
      </c>
      <c r="O4" s="66" t="str">
        <f>西暦年&amp;"年"&amp;創業月&amp;"月"</f>
        <v>年月</v>
      </c>
      <c r="P4" s="66">
        <f>役職</f>
        <v>0</v>
      </c>
      <c r="Q4" s="66">
        <f>担当者氏名</f>
        <v>0</v>
      </c>
      <c r="R4" s="66" t="str">
        <f>〒上３ケタ&amp;"-"&amp;〒下４ケタ</f>
        <v>-</v>
      </c>
      <c r="S4" s="66">
        <f>連絡担当者住所</f>
        <v>0</v>
      </c>
      <c r="T4" s="66">
        <f>電話番号</f>
        <v>0</v>
      </c>
      <c r="U4" s="66">
        <f>携帯番号</f>
        <v>0</v>
      </c>
      <c r="V4" s="66">
        <f>アドレス</f>
        <v>0</v>
      </c>
      <c r="W4" s="66"/>
      <c r="X4" s="67">
        <f>様式３補助事業で行う事業名</f>
        <v>0</v>
      </c>
      <c r="Y4" s="67">
        <f>様式３補助事業の具体的内容</f>
        <v>0</v>
      </c>
      <c r="Z4" s="66">
        <f>様式３補助事業の効果</f>
        <v>0</v>
      </c>
      <c r="AA4" s="66">
        <f>経費区分①</f>
        <v>0</v>
      </c>
      <c r="AB4" s="66">
        <f>内容・必要理由①</f>
        <v>0</v>
      </c>
      <c r="AC4" s="66">
        <f>経費内訳①</f>
        <v>0</v>
      </c>
      <c r="AD4" s="66">
        <f>補助対象経費①</f>
        <v>0</v>
      </c>
      <c r="AE4" s="66">
        <f>経費区分②</f>
        <v>0</v>
      </c>
      <c r="AF4" s="66">
        <f>内容・必要理由②</f>
        <v>0</v>
      </c>
      <c r="AG4" s="66">
        <f>経費内訳②</f>
        <v>0</v>
      </c>
      <c r="AH4" s="66">
        <f>補助対象経費②</f>
        <v>0</v>
      </c>
      <c r="AI4" s="66">
        <f>経費区分③</f>
        <v>0</v>
      </c>
      <c r="AJ4" s="66">
        <f>内容・必要理由③</f>
        <v>0</v>
      </c>
      <c r="AK4" s="66">
        <f>経費内訳③</f>
        <v>0</v>
      </c>
      <c r="AL4" s="66">
        <f>補助対象経費③</f>
        <v>0</v>
      </c>
      <c r="AM4" s="66">
        <f>経費区分④</f>
        <v>0</v>
      </c>
      <c r="AN4" s="68">
        <f>内容・必要理由④</f>
        <v>0</v>
      </c>
      <c r="AO4" s="68">
        <f>経費内訳④</f>
        <v>0</v>
      </c>
      <c r="AP4" s="68">
        <f>補助対象経費④</f>
        <v>0</v>
      </c>
      <c r="AQ4" s="68">
        <f>経費区分⑤</f>
        <v>0</v>
      </c>
      <c r="AR4" s="68">
        <f>内容・必要理由⑤</f>
        <v>0</v>
      </c>
      <c r="AS4" s="68">
        <f>経費内訳⑤</f>
        <v>0</v>
      </c>
      <c r="AT4" s="68">
        <f>補助対象経費⑤</f>
        <v>0</v>
      </c>
      <c r="AU4" s="68">
        <f>対象経費内訳合計+様式３別紙補助対象経費合計</f>
        <v>0</v>
      </c>
      <c r="AV4" s="68">
        <f>補助対象経費合計+様式３別紙補助金申請額</f>
        <v>0</v>
      </c>
      <c r="AW4" s="68">
        <f>補助金交付申請額+様式３別紙補助金申請額</f>
        <v>0</v>
      </c>
      <c r="AX4" s="68">
        <f>対象経費調達自己資金+様式３別紙対象経費調達自己資金</f>
        <v>0</v>
      </c>
      <c r="AY4" s="66">
        <f>対象経費調達補助金+様式３対象経費調達補助金</f>
        <v>0</v>
      </c>
      <c r="AZ4" s="66">
        <f>補助対象経費調達金融機関+様式３別紙補助対象経費調達金融機関</f>
        <v>0</v>
      </c>
      <c r="BA4" s="66" t="str">
        <f>補助対象経費調達金融調達先&amp;様式３別紙補助対象経費調達金融調達先</f>
        <v/>
      </c>
      <c r="BB4" s="66">
        <f>補助対象経費調達その他+様式３別紙補助対象経費調達その他</f>
        <v>0</v>
      </c>
      <c r="BC4" s="66" t="str">
        <f>補助対象経費調達その他調達先&amp;様式３別紙補助対象経費調達その他調達先</f>
        <v/>
      </c>
      <c r="BD4" s="66">
        <f>補助対象経費調達合計+様式３別紙補助対象経費調達合計</f>
        <v>0</v>
      </c>
      <c r="BE4" s="66">
        <f>補助金相当額手当自己資金+様式３別紙補助金相当額手当自己資金</f>
        <v>0</v>
      </c>
      <c r="BF4" s="66">
        <f>補助金相当額手当金融機関金+様式３別紙補助金相当額手当金融機関金</f>
        <v>0</v>
      </c>
      <c r="BG4" s="66" t="str">
        <f>補助金相当額手当調達先&amp;様式３別紙補助金相当額手当調達先</f>
        <v/>
      </c>
      <c r="BH4" s="66">
        <f>補助金相当額手当その他+様式３別紙補助金相当額手当その他</f>
        <v>0</v>
      </c>
      <c r="BI4" s="66" t="str">
        <f>補助金相当額手当その他調達先&amp;様式３別紙補助金相当額手当その他調達先</f>
        <v/>
      </c>
      <c r="BJ4" s="66">
        <f>補助金相当額手当合計額+様式３別紙補助金相当額手当合計額</f>
        <v>0</v>
      </c>
      <c r="BK4" s="66">
        <f>様式４支援対象事業者名</f>
        <v>0</v>
      </c>
      <c r="BL4" s="66">
        <f>様式４事業名</f>
        <v>0</v>
      </c>
      <c r="BM4" s="66">
        <f>様式４企業からの要望</f>
        <v>0</v>
      </c>
      <c r="BN4" s="66">
        <f>様式４支援目標</f>
        <v>0</v>
      </c>
      <c r="BO4" s="66">
        <f>様式４連携する支援機関</f>
        <v>0</v>
      </c>
      <c r="BP4" s="66">
        <f>様式４支援内容の詳細</f>
        <v>0</v>
      </c>
      <c r="BQ4" s="66" t="str">
        <f>完了予定年&amp;"年"&amp;完了予定月&amp;"月"&amp;完了予定日&amp;"日"</f>
        <v>年月日</v>
      </c>
      <c r="BR4" s="66">
        <f>収入金に関する事項</f>
        <v>0</v>
      </c>
      <c r="BS4" s="66">
        <f>消費税</f>
        <v>0</v>
      </c>
      <c r="BT4" s="66">
        <f>経理担当役職</f>
        <v>0</v>
      </c>
      <c r="BU4" s="71">
        <f>経理担当氏名</f>
        <v>0</v>
      </c>
      <c r="BV4" s="73">
        <f>様式３別紙経費区分①</f>
        <v>0</v>
      </c>
      <c r="BW4" s="66">
        <f>様式３別紙内容・必要理由①</f>
        <v>0</v>
      </c>
      <c r="BX4" s="66">
        <f>様式３別紙経費内訳①</f>
        <v>0</v>
      </c>
      <c r="BY4" s="66">
        <f>様式３別紙補助対象経費①</f>
        <v>0</v>
      </c>
      <c r="BZ4" s="66">
        <f>様式３別紙経費区分②</f>
        <v>0</v>
      </c>
      <c r="CA4" s="66">
        <f>様式３別紙内容・必要理由②</f>
        <v>0</v>
      </c>
      <c r="CB4" s="66">
        <f>様式３別紙経費内訳②</f>
        <v>0</v>
      </c>
      <c r="CC4" s="66">
        <f>様式３別紙補助対象経費②</f>
        <v>0</v>
      </c>
      <c r="CD4" s="66">
        <f>様式３別紙経費区分③</f>
        <v>0</v>
      </c>
      <c r="CE4" s="66">
        <f>様式３別紙内容・必要理由③</f>
        <v>0</v>
      </c>
      <c r="CF4" s="66">
        <f>様式３別紙経費内訳③</f>
        <v>0</v>
      </c>
      <c r="CG4" s="66">
        <f>様式３別紙補助対象経費③</f>
        <v>0</v>
      </c>
      <c r="CH4" s="66">
        <f>様式３別紙経費区分④</f>
        <v>0</v>
      </c>
      <c r="CI4" s="66">
        <f>様式３別紙内容・必要理由④</f>
        <v>0</v>
      </c>
      <c r="CJ4" s="66">
        <f>様式３別紙経費内訳④</f>
        <v>0</v>
      </c>
      <c r="CK4" s="66">
        <f>様式３別紙補助対象経費④</f>
        <v>0</v>
      </c>
      <c r="CL4" s="66">
        <f>様式３別紙経費区分⑤</f>
        <v>0</v>
      </c>
      <c r="CM4" s="66">
        <f>様式３別紙内容・必要理由⑤</f>
        <v>0</v>
      </c>
      <c r="CN4" s="66">
        <f>様式３別紙経費内訳⑤</f>
        <v>0</v>
      </c>
      <c r="CO4" s="66">
        <f>様式３別紙補助対象経費⑤</f>
        <v>0</v>
      </c>
      <c r="CP4" s="66">
        <f>様式３別紙経費区分⑥</f>
        <v>0</v>
      </c>
      <c r="CQ4" s="66">
        <f>様式３別紙内容・必要理由⑥</f>
        <v>0</v>
      </c>
      <c r="CR4" s="66">
        <f>様式３別紙経費内訳⑥</f>
        <v>0</v>
      </c>
      <c r="CS4" s="66">
        <f>様式３別紙補助対象経費⑥</f>
        <v>0</v>
      </c>
      <c r="CT4" s="66">
        <f>様式３別紙経費区分⑦</f>
        <v>0</v>
      </c>
      <c r="CU4" s="66">
        <f>様式３別紙内容・必要理由⑦</f>
        <v>0</v>
      </c>
      <c r="CV4" s="66">
        <f>様式３別紙経費内訳⑦</f>
        <v>0</v>
      </c>
      <c r="CW4" s="66">
        <f>様式３別紙補助対象経費⑦</f>
        <v>0</v>
      </c>
      <c r="CX4" s="66">
        <f>様式３別紙経費区分⑧</f>
        <v>0</v>
      </c>
      <c r="CY4" s="66">
        <f>様式３別紙内容・必要理由⑧</f>
        <v>0</v>
      </c>
      <c r="CZ4" s="66">
        <f>様式３別紙経費内訳⑧</f>
        <v>0</v>
      </c>
      <c r="DA4" s="66">
        <f>様式３別紙補助対象経費⑧</f>
        <v>0</v>
      </c>
      <c r="DB4" s="66">
        <f>様式３別紙経費区分⑨</f>
        <v>0</v>
      </c>
      <c r="DC4" s="66">
        <f>様式３別紙内容・必要理由⑨</f>
        <v>0</v>
      </c>
      <c r="DD4" s="66">
        <f>様式３別紙経費内訳⑨</f>
        <v>0</v>
      </c>
      <c r="DE4" s="66">
        <f>様式３別紙補助対象経費⑨</f>
        <v>0</v>
      </c>
      <c r="DF4" s="66">
        <f>様式３別紙経費区分⑩</f>
        <v>0</v>
      </c>
      <c r="DG4" s="66">
        <f>様式３別紙内容・必要理由⑩</f>
        <v>0</v>
      </c>
      <c r="DH4" s="66">
        <f>様式３別紙経費内訳⑩</f>
        <v>0</v>
      </c>
      <c r="DI4" s="66">
        <f>様式３別紙補助対象経費⑩</f>
        <v>0</v>
      </c>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9"/>
    </row>
    <row r="5" spans="1:139" ht="26.25" customHeight="1"/>
    <row r="6" spans="1:139" ht="26.25" customHeight="1"/>
    <row r="7" spans="1:139" ht="26.25" customHeight="1"/>
    <row r="8" spans="1:139" ht="26.25" customHeight="1"/>
    <row r="9" spans="1:139" ht="26.25" customHeight="1"/>
    <row r="10" spans="1:139" ht="26.25" customHeight="1"/>
    <row r="11" spans="1:139" ht="26.25" customHeight="1"/>
    <row r="12" spans="1:139" ht="26.25" customHeight="1"/>
    <row r="13" spans="1:139" ht="26.25" customHeight="1"/>
    <row r="14" spans="1:139" ht="26.25" customHeight="1"/>
    <row r="15" spans="1:139" ht="26.25" customHeight="1"/>
    <row r="16" spans="1:139"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sheetData>
  <sheetProtection password="CE9C" sheet="1" objects="1" scenarios="1"/>
  <mergeCells count="62">
    <mergeCell ref="AQ2:AT2"/>
    <mergeCell ref="AU2:AV2"/>
    <mergeCell ref="AW2:AW3"/>
    <mergeCell ref="AX2:BD2"/>
    <mergeCell ref="AI2:AL2"/>
    <mergeCell ref="AM2:AP2"/>
    <mergeCell ref="A2:A3"/>
    <mergeCell ref="B2:B3"/>
    <mergeCell ref="C2:C3"/>
    <mergeCell ref="D2:D3"/>
    <mergeCell ref="EH2:EH3"/>
    <mergeCell ref="BK2:BK3"/>
    <mergeCell ref="BL2:BL3"/>
    <mergeCell ref="BM2:BM3"/>
    <mergeCell ref="BN2:BN3"/>
    <mergeCell ref="BO2:BO3"/>
    <mergeCell ref="BP2:BP3"/>
    <mergeCell ref="BQ2:BQ3"/>
    <mergeCell ref="BR2:BR3"/>
    <mergeCell ref="BS2:BS3"/>
    <mergeCell ref="BT2:BU2"/>
    <mergeCell ref="BV2:BY2"/>
    <mergeCell ref="EI2:EI3"/>
    <mergeCell ref="E2:E3"/>
    <mergeCell ref="F2:F3"/>
    <mergeCell ref="G2:G3"/>
    <mergeCell ref="H2:H3"/>
    <mergeCell ref="I2:I3"/>
    <mergeCell ref="J2:J3"/>
    <mergeCell ref="K2:K3"/>
    <mergeCell ref="L2:L3"/>
    <mergeCell ref="M2:M3"/>
    <mergeCell ref="N2:N3"/>
    <mergeCell ref="O2:O3"/>
    <mergeCell ref="P2:V2"/>
    <mergeCell ref="AA2:AD2"/>
    <mergeCell ref="AE2:AH2"/>
    <mergeCell ref="BE2:BJ2"/>
    <mergeCell ref="BZ2:CC2"/>
    <mergeCell ref="CD2:CG2"/>
    <mergeCell ref="CH2:CK2"/>
    <mergeCell ref="EB3:EC3"/>
    <mergeCell ref="ED3:EE3"/>
    <mergeCell ref="DL3:DM3"/>
    <mergeCell ref="DN3:DO3"/>
    <mergeCell ref="DP3:DQ3"/>
    <mergeCell ref="EF3:EG3"/>
    <mergeCell ref="CL2:CO2"/>
    <mergeCell ref="CP2:CS2"/>
    <mergeCell ref="CT2:CW2"/>
    <mergeCell ref="CX2:DA2"/>
    <mergeCell ref="DB2:DE2"/>
    <mergeCell ref="DJ2:DQ2"/>
    <mergeCell ref="DR2:DY2"/>
    <mergeCell ref="DZ2:EG2"/>
    <mergeCell ref="DR3:DS3"/>
    <mergeCell ref="DT3:DU3"/>
    <mergeCell ref="DV3:DW3"/>
    <mergeCell ref="DX3:DY3"/>
    <mergeCell ref="DZ3:EA3"/>
    <mergeCell ref="DF2:DI2"/>
    <mergeCell ref="DJ3:DK3"/>
  </mergeCells>
  <phoneticPr fontId="1"/>
  <conditionalFormatting sqref="DM6:DM16">
    <cfRule type="expression" dxfId="0" priority="1">
      <formula>DT6="是正中"</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144</vt:i4>
      </vt:variant>
    </vt:vector>
  </HeadingPairs>
  <TitlesOfParts>
    <vt:vector size="152" baseType="lpstr">
      <vt:lpstr>様式１</vt:lpstr>
      <vt:lpstr>様式２</vt:lpstr>
      <vt:lpstr>様式３-１</vt:lpstr>
      <vt:lpstr>様式３－２</vt:lpstr>
      <vt:lpstr>様式用別紙１</vt:lpstr>
      <vt:lpstr>様式４（商工会記載）</vt:lpstr>
      <vt:lpstr>様式５（事業者作成）</vt:lpstr>
      <vt:lpstr>※県連用</vt:lpstr>
      <vt:lpstr>〒下４ケタ</vt:lpstr>
      <vt:lpstr>〒上３ケタ</vt:lpstr>
      <vt:lpstr>'様式３－２'!Print_Area</vt:lpstr>
      <vt:lpstr>'様式４（商工会記載）'!Print_Area</vt:lpstr>
      <vt:lpstr>様式用別紙１!Print_Area</vt:lpstr>
      <vt:lpstr>アドレス</vt:lpstr>
      <vt:lpstr>完了予定月</vt:lpstr>
      <vt:lpstr>完了予定日</vt:lpstr>
      <vt:lpstr>完了予定年</vt:lpstr>
      <vt:lpstr>業種</vt:lpstr>
      <vt:lpstr>携帯番号</vt:lpstr>
      <vt:lpstr>経費区分①</vt:lpstr>
      <vt:lpstr>経費区分②</vt:lpstr>
      <vt:lpstr>経費区分③</vt:lpstr>
      <vt:lpstr>経費区分④</vt:lpstr>
      <vt:lpstr>経費区分⑤</vt:lpstr>
      <vt:lpstr>経費内訳①</vt:lpstr>
      <vt:lpstr>経費内訳②</vt:lpstr>
      <vt:lpstr>経費内訳③</vt:lpstr>
      <vt:lpstr>経費内訳④</vt:lpstr>
      <vt:lpstr>経費内訳⑤</vt:lpstr>
      <vt:lpstr>経理担当氏名</vt:lpstr>
      <vt:lpstr>経理担当役職</vt:lpstr>
      <vt:lpstr>指導員名</vt:lpstr>
      <vt:lpstr>資本金</vt:lpstr>
      <vt:lpstr>収入金に関する事項</vt:lpstr>
      <vt:lpstr>住___所</vt:lpstr>
      <vt:lpstr>従業員</vt:lpstr>
      <vt:lpstr>商工会名</vt:lpstr>
      <vt:lpstr>消費税</vt:lpstr>
      <vt:lpstr>西暦年</vt:lpstr>
      <vt:lpstr>創業月</vt:lpstr>
      <vt:lpstr>対象経費調達自己資金</vt:lpstr>
      <vt:lpstr>対象経費調達補助金</vt:lpstr>
      <vt:lpstr>対象経費内訳合計</vt:lpstr>
      <vt:lpstr>代表者の役職・氏名</vt:lpstr>
      <vt:lpstr>担当者氏名</vt:lpstr>
      <vt:lpstr>注_</vt:lpstr>
      <vt:lpstr>電話番号</vt:lpstr>
      <vt:lpstr>内容・必要理由①</vt:lpstr>
      <vt:lpstr>内容・必要理由②</vt:lpstr>
      <vt:lpstr>内容・必要理由③</vt:lpstr>
      <vt:lpstr>内容・必要理由④</vt:lpstr>
      <vt:lpstr>内容・必要理由⑤</vt:lpstr>
      <vt:lpstr>補助金交付申請額</vt:lpstr>
      <vt:lpstr>補助金相当額手当その他</vt:lpstr>
      <vt:lpstr>補助金相当額手当その他調達先</vt:lpstr>
      <vt:lpstr>補助金相当額手当金融機関金</vt:lpstr>
      <vt:lpstr>補助金相当額手当合計額</vt:lpstr>
      <vt:lpstr>補助金相当額手当自己資金</vt:lpstr>
      <vt:lpstr>補助金相当額手当調達先</vt:lpstr>
      <vt:lpstr>補助対象経費①</vt:lpstr>
      <vt:lpstr>補助対象経費②</vt:lpstr>
      <vt:lpstr>補助対象経費③</vt:lpstr>
      <vt:lpstr>補助対象経費④</vt:lpstr>
      <vt:lpstr>補助対象経費⑤</vt:lpstr>
      <vt:lpstr>補助対象経費合計</vt:lpstr>
      <vt:lpstr>補助対象経費調達その他</vt:lpstr>
      <vt:lpstr>補助対象経費調達その他調達先</vt:lpstr>
      <vt:lpstr>補助対象経費調達金融機関</vt:lpstr>
      <vt:lpstr>補助対象経費調達金融調達先</vt:lpstr>
      <vt:lpstr>補助対象経費調達合計</vt:lpstr>
      <vt:lpstr>名___称</vt:lpstr>
      <vt:lpstr>役職</vt:lpstr>
      <vt:lpstr>様式２企業概要</vt:lpstr>
      <vt:lpstr>様式２経営方針・目標と今後のプラン</vt:lpstr>
      <vt:lpstr>様式２顧客ニーズと市場の動向</vt:lpstr>
      <vt:lpstr>様式２自社や自社の提供する商品・サービスの強み</vt:lpstr>
      <vt:lpstr>様式３対象経費調達自己資金</vt:lpstr>
      <vt:lpstr>様式３対象経費調達補助金</vt:lpstr>
      <vt:lpstr>様式３別紙経費区分①</vt:lpstr>
      <vt:lpstr>様式３別紙経費区分②</vt:lpstr>
      <vt:lpstr>様式３別紙経費区分③</vt:lpstr>
      <vt:lpstr>様式３別紙経費区分④</vt:lpstr>
      <vt:lpstr>様式３別紙経費区分⑤</vt:lpstr>
      <vt:lpstr>様式３別紙経費区分⑥</vt:lpstr>
      <vt:lpstr>様式３別紙経費区分⑦</vt:lpstr>
      <vt:lpstr>様式３別紙経費区分⑧</vt:lpstr>
      <vt:lpstr>様式３別紙経費区分⑨</vt:lpstr>
      <vt:lpstr>様式３別紙経費区分⑩</vt:lpstr>
      <vt:lpstr>様式３別紙経費区分⑪</vt:lpstr>
      <vt:lpstr>様式３別紙経費区分⑫</vt:lpstr>
      <vt:lpstr>様式３別紙経費内訳①</vt:lpstr>
      <vt:lpstr>様式３別紙経費内訳②</vt:lpstr>
      <vt:lpstr>様式３別紙経費内訳③</vt:lpstr>
      <vt:lpstr>様式３別紙経費内訳④</vt:lpstr>
      <vt:lpstr>様式３別紙経費内訳⑤</vt:lpstr>
      <vt:lpstr>様式３別紙経費内訳⑥</vt:lpstr>
      <vt:lpstr>様式３別紙経費内訳⑦</vt:lpstr>
      <vt:lpstr>様式３別紙経費内訳⑧</vt:lpstr>
      <vt:lpstr>様式３別紙経費内訳⑨</vt:lpstr>
      <vt:lpstr>様式３別紙経費内訳⑩</vt:lpstr>
      <vt:lpstr>様式３別紙経費内訳⑪</vt:lpstr>
      <vt:lpstr>様式３別紙経費内訳⑫</vt:lpstr>
      <vt:lpstr>様式３別紙経費内訳合計</vt:lpstr>
      <vt:lpstr>様式３別紙対象経費調達自己資金</vt:lpstr>
      <vt:lpstr>様式３別紙対象経費調達補助金</vt:lpstr>
      <vt:lpstr>様式３別紙内容・必要理由①</vt:lpstr>
      <vt:lpstr>様式３別紙内容・必要理由②</vt:lpstr>
      <vt:lpstr>様式３別紙内容・必要理由③</vt:lpstr>
      <vt:lpstr>様式３別紙内容・必要理由④</vt:lpstr>
      <vt:lpstr>様式３別紙内容・必要理由⑤</vt:lpstr>
      <vt:lpstr>様式３別紙内容・必要理由⑥</vt:lpstr>
      <vt:lpstr>様式３別紙内容・必要理由⑦</vt:lpstr>
      <vt:lpstr>様式３別紙内容・必要理由⑧</vt:lpstr>
      <vt:lpstr>様式３別紙内容・必要理由⑨</vt:lpstr>
      <vt:lpstr>様式３別紙内容・必要理由⑩</vt:lpstr>
      <vt:lpstr>様式３別紙内容・必要理由⑪</vt:lpstr>
      <vt:lpstr>様式３別紙内容・必要理由⑫</vt:lpstr>
      <vt:lpstr>様式３別紙補助金申請額</vt:lpstr>
      <vt:lpstr>様式３別紙補助金相当額手当その他</vt:lpstr>
      <vt:lpstr>様式３別紙補助金相当額手当その他調達先</vt:lpstr>
      <vt:lpstr>様式３別紙補助金相当額手当金融機関金</vt:lpstr>
      <vt:lpstr>様式３別紙補助金相当額手当合計額</vt:lpstr>
      <vt:lpstr>様式３別紙補助金相当額手当自己資金</vt:lpstr>
      <vt:lpstr>様式３別紙補助金相当額手当調達先</vt:lpstr>
      <vt:lpstr>様式３別紙補助対象経費①</vt:lpstr>
      <vt:lpstr>様式３別紙補助対象経費②</vt:lpstr>
      <vt:lpstr>様式３別紙補助対象経費③</vt:lpstr>
      <vt:lpstr>様式３別紙補助対象経費④</vt:lpstr>
      <vt:lpstr>様式３別紙補助対象経費⑤</vt:lpstr>
      <vt:lpstr>様式３別紙補助対象経費⑥</vt:lpstr>
      <vt:lpstr>様式３別紙補助対象経費⑦</vt:lpstr>
      <vt:lpstr>様式３別紙補助対象経費⑧</vt:lpstr>
      <vt:lpstr>様式３別紙補助対象経費⑨</vt:lpstr>
      <vt:lpstr>様式３別紙補助対象経費⑩</vt:lpstr>
      <vt:lpstr>様式３別紙補助対象経費⑪</vt:lpstr>
      <vt:lpstr>様式３別紙補助対象経費⑫</vt:lpstr>
      <vt:lpstr>様式３別紙補助対象経費合計</vt:lpstr>
      <vt:lpstr>様式３別紙補助対象経費調達その他</vt:lpstr>
      <vt:lpstr>様式３別紙補助対象経費調達その他調達先</vt:lpstr>
      <vt:lpstr>様式３別紙補助対象経費調達金融機関</vt:lpstr>
      <vt:lpstr>様式３別紙補助対象経費調達金融調達先</vt:lpstr>
      <vt:lpstr>様式３別紙補助対象経費調達合計</vt:lpstr>
      <vt:lpstr>様式３補助事業で行う事業名</vt:lpstr>
      <vt:lpstr>様式３補助事業の具体的内容</vt:lpstr>
      <vt:lpstr>様式３補助事業の効果</vt:lpstr>
      <vt:lpstr>様式４企業からの要望</vt:lpstr>
      <vt:lpstr>様式４支援対象事業者名</vt:lpstr>
      <vt:lpstr>様式４支援内容の詳細</vt:lpstr>
      <vt:lpstr>様式４支援目標</vt:lpstr>
      <vt:lpstr>様式４事業名</vt:lpstr>
      <vt:lpstr>様式４連携する支援機関</vt:lpstr>
      <vt:lpstr>連絡担当者住所</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nakada-04</cp:lastModifiedBy>
  <dcterms:created xsi:type="dcterms:W3CDTF">2014-03-27T09:11:56Z</dcterms:created>
  <dcterms:modified xsi:type="dcterms:W3CDTF">2014-04-14T04:22:08Z</dcterms:modified>
</cp:coreProperties>
</file>